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5\102025\Ведомственная статистика\"/>
    </mc:Choice>
  </mc:AlternateContent>
  <xr:revisionPtr revIDLastSave="0" documentId="13_ncr:1_{43C7940D-97FE-40EB-88ED-D9D568B31233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10" localSheetId="1">'Республика Алтай 1'!$A$3:$E$34</definedName>
    <definedName name="Основные_20результаты_20работы_202011_2012_20квартал_10" localSheetId="3">'Республика Алтай 2'!$A$1:$E$15</definedName>
    <definedName name="Основные_20результаты_20работы_202011_2012_20квартал_10" localSheetId="5">'Республика Алтай 3'!$A$1:$E$15</definedName>
    <definedName name="Основные_20результаты_20работы_202011_2012_20квартал_11" localSheetId="1">'Республика Алтай 1'!$A$3:$E$34</definedName>
    <definedName name="Основные_20результаты_20работы_202011_2012_20квартал_11" localSheetId="3">'Республика Алтай 2'!$A$1:$E$15</definedName>
    <definedName name="Основные_20результаты_20работы_202011_2012_20квартал_11" localSheetId="5">'Республика Алтай 3'!$A$1:$E$15</definedName>
    <definedName name="Основные_20результаты_20работы_202011_2012_20квартал_12" localSheetId="1">'Республика Алтай 1'!$A$3:$E$34</definedName>
    <definedName name="Основные_20результаты_20работы_202011_2012_20квартал_12" localSheetId="3">'Республика Алтай 2'!$A$1:$E$15</definedName>
    <definedName name="Основные_20результаты_20работы_202011_2012_20квартал_12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  <definedName name="Основные_20результаты_20работы_202011_2012_20квартал_9" localSheetId="1">'Республика Алтай 1'!$A$3:$E$34</definedName>
    <definedName name="Основные_20результаты_20работы_202011_2012_20квартал_9" localSheetId="3">'Республика Алтай 2'!$A$1:$E$15</definedName>
    <definedName name="Основные_20результаты_20работы_202011_2012_20квартал_9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3" l="1"/>
  <c r="D51" i="13"/>
  <c r="C51" i="13"/>
  <c r="D50" i="13"/>
  <c r="E50" i="13" s="1"/>
  <c r="C50" i="13"/>
  <c r="D42" i="13"/>
  <c r="C42" i="13"/>
  <c r="D41" i="13"/>
  <c r="C41" i="13"/>
  <c r="D40" i="13"/>
  <c r="C40" i="13"/>
  <c r="D39" i="13"/>
  <c r="C39" i="13"/>
  <c r="C48" i="13" s="1"/>
  <c r="D38" i="13"/>
  <c r="C38" i="13"/>
  <c r="E38" i="13" s="1"/>
  <c r="E37" i="13"/>
  <c r="D37" i="13"/>
  <c r="C37" i="13"/>
  <c r="D36" i="13"/>
  <c r="D48" i="13" s="1"/>
  <c r="C36" i="13"/>
  <c r="D34" i="13"/>
  <c r="C34" i="13"/>
  <c r="D33" i="13"/>
  <c r="C33" i="13"/>
  <c r="D32" i="13"/>
  <c r="C32" i="13"/>
  <c r="E32" i="13" s="1"/>
  <c r="D31" i="13"/>
  <c r="C31" i="13"/>
  <c r="D30" i="13"/>
  <c r="E30" i="13" s="1"/>
  <c r="C30" i="13"/>
  <c r="D29" i="13"/>
  <c r="C29" i="13"/>
  <c r="E29" i="13" s="1"/>
  <c r="D28" i="13"/>
  <c r="D47" i="13" s="1"/>
  <c r="C28" i="13"/>
  <c r="E28" i="13" s="1"/>
  <c r="D26" i="13"/>
  <c r="C26" i="13"/>
  <c r="D25" i="13"/>
  <c r="C25" i="13"/>
  <c r="E25" i="13" s="1"/>
  <c r="D24" i="13"/>
  <c r="C24" i="13"/>
  <c r="E24" i="13" s="1"/>
  <c r="E23" i="13"/>
  <c r="D23" i="13"/>
  <c r="C23" i="13"/>
  <c r="D22" i="13"/>
  <c r="E22" i="13" s="1"/>
  <c r="C22" i="13"/>
  <c r="D21" i="13"/>
  <c r="C21" i="13"/>
  <c r="E21" i="13" s="1"/>
  <c r="D20" i="13"/>
  <c r="D46" i="13" s="1"/>
  <c r="C20" i="13"/>
  <c r="E20" i="13" s="1"/>
  <c r="D18" i="13"/>
  <c r="C18" i="13"/>
  <c r="D17" i="13"/>
  <c r="C17" i="13"/>
  <c r="E17" i="13" s="1"/>
  <c r="D16" i="13"/>
  <c r="C16" i="13"/>
  <c r="E16" i="13" s="1"/>
  <c r="D15" i="13"/>
  <c r="D45" i="13" s="1"/>
  <c r="C15" i="13"/>
  <c r="D14" i="13"/>
  <c r="C14" i="13"/>
  <c r="E14" i="13" s="1"/>
  <c r="D13" i="13"/>
  <c r="C13" i="13"/>
  <c r="E13" i="13" s="1"/>
  <c r="E12" i="13"/>
  <c r="D12" i="13"/>
  <c r="C12" i="13"/>
  <c r="C45" i="13" s="1"/>
  <c r="E45" i="13" s="1"/>
  <c r="D10" i="13"/>
  <c r="C10" i="13"/>
  <c r="D9" i="13"/>
  <c r="C9" i="13"/>
  <c r="E9" i="13" s="1"/>
  <c r="E8" i="13"/>
  <c r="D8" i="13"/>
  <c r="C8" i="13"/>
  <c r="D7" i="13"/>
  <c r="E7" i="13" s="1"/>
  <c r="C7" i="13"/>
  <c r="D6" i="13"/>
  <c r="D44" i="13" s="1"/>
  <c r="C6" i="13"/>
  <c r="E6" i="13" s="1"/>
  <c r="D5" i="13"/>
  <c r="C5" i="13"/>
  <c r="E5" i="13" s="1"/>
  <c r="E4" i="13"/>
  <c r="D4" i="13"/>
  <c r="C4" i="13"/>
  <c r="A1" i="13"/>
  <c r="E48" i="13" l="1"/>
  <c r="C44" i="13"/>
  <c r="E44" i="13" s="1"/>
  <c r="C47" i="13"/>
  <c r="E47" i="13" s="1"/>
  <c r="C46" i="13"/>
  <c r="E46" i="13" s="1"/>
  <c r="E36" i="13"/>
  <c r="D24" i="11" l="1"/>
  <c r="E24" i="11" s="1"/>
  <c r="C24" i="11"/>
  <c r="D23" i="11"/>
  <c r="C23" i="11"/>
  <c r="E23" i="11" s="1"/>
  <c r="D22" i="11"/>
  <c r="C22" i="11"/>
  <c r="E22" i="11" s="1"/>
  <c r="E21" i="11"/>
  <c r="D21" i="11"/>
  <c r="C21" i="11"/>
  <c r="D20" i="11"/>
  <c r="E20" i="11" s="1"/>
  <c r="C20" i="11"/>
  <c r="D19" i="11"/>
  <c r="C19" i="11"/>
  <c r="E19" i="11" s="1"/>
  <c r="D18" i="11"/>
  <c r="C18" i="11"/>
  <c r="E18" i="11" s="1"/>
  <c r="E15" i="11"/>
  <c r="D15" i="11"/>
  <c r="C15" i="11"/>
  <c r="D14" i="11"/>
  <c r="E14" i="11" s="1"/>
  <c r="C14" i="11"/>
  <c r="D13" i="11"/>
  <c r="C13" i="11"/>
  <c r="E13" i="11" s="1"/>
  <c r="D12" i="11"/>
  <c r="C12" i="11"/>
  <c r="E12" i="11" s="1"/>
  <c r="E11" i="11"/>
  <c r="D11" i="11"/>
  <c r="C11" i="11"/>
  <c r="D10" i="11"/>
  <c r="D9" i="11"/>
  <c r="C9" i="11"/>
  <c r="C10" i="11" s="1"/>
  <c r="E10" i="11" s="1"/>
  <c r="D8" i="11"/>
  <c r="C8" i="11"/>
  <c r="E8" i="11" s="1"/>
  <c r="E7" i="11"/>
  <c r="D7" i="11"/>
  <c r="C7" i="11"/>
  <c r="D6" i="11"/>
  <c r="E6" i="11" s="1"/>
  <c r="C6" i="11"/>
  <c r="D5" i="11"/>
  <c r="C5" i="11"/>
  <c r="E5" i="11" s="1"/>
  <c r="D4" i="11"/>
  <c r="C4" i="11"/>
  <c r="E4" i="11" s="1"/>
  <c r="A1" i="11"/>
  <c r="E9" i="11" l="1"/>
  <c r="E30" i="9" l="1"/>
  <c r="D30" i="9"/>
  <c r="C30" i="9"/>
  <c r="D29" i="9"/>
  <c r="C29" i="9"/>
  <c r="E29" i="9" s="1"/>
  <c r="D28" i="9"/>
  <c r="C28" i="9"/>
  <c r="E28" i="9" s="1"/>
  <c r="D27" i="9"/>
  <c r="C27" i="9"/>
  <c r="E27" i="9" s="1"/>
  <c r="D25" i="9"/>
  <c r="D26" i="9" s="1"/>
  <c r="C25" i="9"/>
  <c r="C26" i="9" s="1"/>
  <c r="E26" i="9" s="1"/>
  <c r="D24" i="9"/>
  <c r="C24" i="9"/>
  <c r="E24" i="9" s="1"/>
  <c r="D23" i="9"/>
  <c r="C23" i="9"/>
  <c r="E23" i="9" s="1"/>
  <c r="E22" i="9"/>
  <c r="D22" i="9"/>
  <c r="C22" i="9"/>
  <c r="D21" i="9"/>
  <c r="C21" i="9"/>
  <c r="E21" i="9" s="1"/>
  <c r="D20" i="9"/>
  <c r="C20" i="9"/>
  <c r="E20" i="9" s="1"/>
  <c r="D19" i="9"/>
  <c r="C19" i="9"/>
  <c r="E19" i="9" s="1"/>
  <c r="E15" i="9"/>
  <c r="D15" i="9"/>
  <c r="C15" i="9"/>
  <c r="D14" i="9"/>
  <c r="E14" i="9" s="1"/>
  <c r="C14" i="9"/>
  <c r="D13" i="9"/>
  <c r="C13" i="9"/>
  <c r="E13" i="9" s="1"/>
  <c r="D12" i="9"/>
  <c r="C12" i="9"/>
  <c r="E12" i="9" s="1"/>
  <c r="D10" i="9"/>
  <c r="D11" i="9" s="1"/>
  <c r="C10" i="9"/>
  <c r="D9" i="9"/>
  <c r="C9" i="9"/>
  <c r="C11" i="9" s="1"/>
  <c r="E11" i="9" s="1"/>
  <c r="D8" i="9"/>
  <c r="C8" i="9"/>
  <c r="E8" i="9" s="1"/>
  <c r="E7" i="9"/>
  <c r="D7" i="9"/>
  <c r="C7" i="9"/>
  <c r="D6" i="9"/>
  <c r="E6" i="9" s="1"/>
  <c r="C6" i="9"/>
  <c r="D5" i="9"/>
  <c r="C5" i="9"/>
  <c r="E5" i="9" s="1"/>
  <c r="D4" i="9"/>
  <c r="C4" i="9"/>
  <c r="E4" i="9" s="1"/>
  <c r="A1" i="9"/>
  <c r="E10" i="9" l="1"/>
  <c r="E25" i="9"/>
  <c r="E9" i="9"/>
  <c r="D43" i="7" l="1"/>
  <c r="C43" i="7"/>
  <c r="D42" i="7"/>
  <c r="C42" i="7"/>
  <c r="D41" i="7"/>
  <c r="C41" i="7"/>
  <c r="E41" i="7" s="1"/>
  <c r="E40" i="7"/>
  <c r="D40" i="7"/>
  <c r="C40" i="7"/>
  <c r="D39" i="7"/>
  <c r="D38" i="7"/>
  <c r="C38" i="7"/>
  <c r="C39" i="7" s="1"/>
  <c r="E39" i="7" s="1"/>
  <c r="D37" i="7"/>
  <c r="C37" i="7"/>
  <c r="E37" i="7" s="1"/>
  <c r="E36" i="7"/>
  <c r="D36" i="7"/>
  <c r="C36" i="7"/>
  <c r="D35" i="7"/>
  <c r="C35" i="7"/>
  <c r="E35" i="7" s="1"/>
  <c r="D34" i="7"/>
  <c r="C34" i="7"/>
  <c r="E34" i="7" s="1"/>
  <c r="D33" i="7"/>
  <c r="C33" i="7"/>
  <c r="E33" i="7" s="1"/>
  <c r="E32" i="7"/>
  <c r="D32" i="7"/>
  <c r="C32" i="7"/>
  <c r="D29" i="7"/>
  <c r="C29" i="7"/>
  <c r="E29" i="7" s="1"/>
  <c r="D28" i="7"/>
  <c r="C28" i="7"/>
  <c r="E28" i="7" s="1"/>
  <c r="D27" i="7"/>
  <c r="C27" i="7"/>
  <c r="E27" i="7" s="1"/>
  <c r="E26" i="7"/>
  <c r="D26" i="7"/>
  <c r="C26" i="7"/>
  <c r="D25" i="7"/>
  <c r="D24" i="7"/>
  <c r="C24" i="7"/>
  <c r="C25" i="7" s="1"/>
  <c r="E25" i="7" s="1"/>
  <c r="E23" i="7"/>
  <c r="D23" i="7"/>
  <c r="C23" i="7"/>
  <c r="E22" i="7"/>
  <c r="D22" i="7"/>
  <c r="C22" i="7"/>
  <c r="D21" i="7"/>
  <c r="C21" i="7"/>
  <c r="E21" i="7" s="1"/>
  <c r="D20" i="7"/>
  <c r="C20" i="7"/>
  <c r="E20" i="7" s="1"/>
  <c r="E19" i="7"/>
  <c r="D19" i="7"/>
  <c r="C19" i="7"/>
  <c r="E18" i="7"/>
  <c r="D18" i="7"/>
  <c r="C18" i="7"/>
  <c r="D15" i="7"/>
  <c r="C15" i="7"/>
  <c r="E15" i="7" s="1"/>
  <c r="D14" i="7"/>
  <c r="C14" i="7"/>
  <c r="E14" i="7" s="1"/>
  <c r="E13" i="7"/>
  <c r="D13" i="7"/>
  <c r="C13" i="7"/>
  <c r="E12" i="7"/>
  <c r="D12" i="7"/>
  <c r="C12" i="7"/>
  <c r="D11" i="7"/>
  <c r="D10" i="7"/>
  <c r="C10" i="7"/>
  <c r="C11" i="7" s="1"/>
  <c r="E11" i="7" s="1"/>
  <c r="E9" i="7"/>
  <c r="D9" i="7"/>
  <c r="C9" i="7"/>
  <c r="E8" i="7"/>
  <c r="D8" i="7"/>
  <c r="C8" i="7"/>
  <c r="D7" i="7"/>
  <c r="C7" i="7"/>
  <c r="E7" i="7" s="1"/>
  <c r="D6" i="7"/>
  <c r="C6" i="7"/>
  <c r="E6" i="7" s="1"/>
  <c r="E5" i="7"/>
  <c r="D5" i="7"/>
  <c r="C5" i="7"/>
  <c r="E4" i="7"/>
  <c r="D4" i="7"/>
  <c r="C4" i="7"/>
  <c r="A1" i="7"/>
  <c r="E10" i="7" l="1"/>
  <c r="E24" i="7"/>
  <c r="E38" i="7"/>
  <c r="E15" i="5" l="1"/>
  <c r="D15" i="5"/>
  <c r="C15" i="5"/>
  <c r="D14" i="5"/>
  <c r="E14" i="5" s="1"/>
  <c r="C14" i="5"/>
  <c r="D13" i="5"/>
  <c r="C13" i="5"/>
  <c r="E13" i="5" s="1"/>
  <c r="D12" i="5"/>
  <c r="C12" i="5"/>
  <c r="E12" i="5" s="1"/>
  <c r="D10" i="5"/>
  <c r="D11" i="5" s="1"/>
  <c r="C10" i="5"/>
  <c r="C11" i="5" s="1"/>
  <c r="E11" i="5" s="1"/>
  <c r="D9" i="5"/>
  <c r="C9" i="5"/>
  <c r="E9" i="5" s="1"/>
  <c r="D8" i="5"/>
  <c r="C8" i="5"/>
  <c r="E8" i="5" s="1"/>
  <c r="E7" i="5"/>
  <c r="D7" i="5"/>
  <c r="C7" i="5"/>
  <c r="D6" i="5"/>
  <c r="E6" i="5" s="1"/>
  <c r="C6" i="5"/>
  <c r="D5" i="5"/>
  <c r="C5" i="5"/>
  <c r="E5" i="5" s="1"/>
  <c r="D4" i="5"/>
  <c r="C4" i="5"/>
  <c r="E4" i="5" s="1"/>
  <c r="A1" i="5"/>
  <c r="E10" i="5" l="1"/>
  <c r="E34" i="3" l="1"/>
  <c r="D34" i="3"/>
  <c r="C34" i="3"/>
  <c r="D33" i="3"/>
  <c r="E33" i="3" s="1"/>
  <c r="C33" i="3"/>
  <c r="D32" i="3"/>
  <c r="C32" i="3"/>
  <c r="E32" i="3" s="1"/>
  <c r="D31" i="3"/>
  <c r="C31" i="3"/>
  <c r="E31" i="3" s="1"/>
  <c r="D29" i="3"/>
  <c r="D30" i="3" s="1"/>
  <c r="C29" i="3"/>
  <c r="C30" i="3" s="1"/>
  <c r="E30" i="3" s="1"/>
  <c r="D28" i="3"/>
  <c r="C28" i="3"/>
  <c r="E28" i="3" s="1"/>
  <c r="D27" i="3"/>
  <c r="C27" i="3"/>
  <c r="E27" i="3" s="1"/>
  <c r="E26" i="3"/>
  <c r="D26" i="3"/>
  <c r="C26" i="3"/>
  <c r="D25" i="3"/>
  <c r="E25" i="3" s="1"/>
  <c r="C25" i="3"/>
  <c r="D24" i="3"/>
  <c r="C24" i="3"/>
  <c r="E24" i="3" s="1"/>
  <c r="D23" i="3"/>
  <c r="C23" i="3"/>
  <c r="E23" i="3" s="1"/>
  <c r="E20" i="3"/>
  <c r="D20" i="3"/>
  <c r="C20" i="3"/>
  <c r="D19" i="3"/>
  <c r="E19" i="3" s="1"/>
  <c r="C19" i="3"/>
  <c r="D18" i="3"/>
  <c r="C18" i="3"/>
  <c r="E18" i="3" s="1"/>
  <c r="D17" i="3"/>
  <c r="C17" i="3"/>
  <c r="E17" i="3" s="1"/>
  <c r="D15" i="3"/>
  <c r="D16" i="3" s="1"/>
  <c r="C15" i="3"/>
  <c r="C16" i="3" s="1"/>
  <c r="E16" i="3" s="1"/>
  <c r="D14" i="3"/>
  <c r="C14" i="3"/>
  <c r="E14" i="3" s="1"/>
  <c r="D13" i="3"/>
  <c r="C13" i="3"/>
  <c r="E13" i="3" s="1"/>
  <c r="E12" i="3"/>
  <c r="D12" i="3"/>
  <c r="C12" i="3"/>
  <c r="D11" i="3"/>
  <c r="E11" i="3" s="1"/>
  <c r="C11" i="3"/>
  <c r="D10" i="3"/>
  <c r="C10" i="3"/>
  <c r="E10" i="3" s="1"/>
  <c r="D9" i="3"/>
  <c r="C9" i="3"/>
  <c r="E9" i="3" s="1"/>
  <c r="A5" i="3"/>
  <c r="A4" i="3"/>
  <c r="E15" i="3" l="1"/>
  <c r="E2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F2F6E963-B0B2-4A2A-8B4A-7F499F737C4D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C36E91F-9B52-42B6-AD1A-63FBFA2329DE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D26025F8-E2A3-4878-A504-1FDE1252FA0B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9A5A23-7D7D-4C6A-AAB2-FE06EFAC9983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D56E61AC-6320-43E2-B09E-E525C97F827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18A93ECC-C0F2-4307-A1DD-6E48A7BC9116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AC07B7A9-ED3A-49B8-83A9-67C882E53247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2A12110B-AB24-4C22-8639-29932E387262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5F1022D7-7BCE-4BEC-BB5D-39C50320E99C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2B6DBEC5-6375-4D41-963D-0227163387E3}" name="Подключение3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45B24EE0-5EE2-483E-83FA-7289F7BCAC8F}" name="Подключение3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708EBB2B-F486-47D3-81F0-AFD7E902CDDF}" name="Подключение3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8190B549-685E-469B-8062-5BB3B3FC770A}" name="Подключение3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36FCF20E-171F-47CA-9A5F-078215A0FB41}" name="Подключение3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33A473AF-BB13-4EE0-B92B-21278A05484E}" name="Подключение3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1" xr16:uid="{43DEC87B-7261-4161-9ED6-43C87B8809F6}" name="Подключение3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2" xr16:uid="{72080851-49BD-462C-892C-7E2D6AC0A850}" name="Подключение3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3" xr16:uid="{8567B418-2C26-4D06-B217-5B11FFE1B047}" name="Подключение3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4" xr16:uid="{60967791-14BA-42F5-845C-50DDCF39240B}" name="Подключение3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5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6" xr16:uid="{32D9029C-F61B-4051-8DF2-481BAF1BD518}" name="Подключение4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7" xr16:uid="{9A82E2E0-5281-4F6B-A75A-F933CC9050AF}" name="Подключение4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8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9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0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1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2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<sst xmlns="http://schemas.openxmlformats.org/spreadsheetml/2006/main" count="625" uniqueCount="329">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</sst>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январь-октябрь 2025</v>
          </cell>
        </row>
        <row r="4">
          <cell r="A4" t="str">
            <v>Республика Алтай</v>
          </cell>
          <cell r="B4">
            <v>24800</v>
          </cell>
          <cell r="C4">
            <v>25084</v>
          </cell>
          <cell r="D4">
            <v>3354</v>
          </cell>
          <cell r="E4">
            <v>3336</v>
          </cell>
          <cell r="F4">
            <v>3154</v>
          </cell>
          <cell r="G4">
            <v>2905</v>
          </cell>
          <cell r="H4">
            <v>1470</v>
          </cell>
          <cell r="I4">
            <v>1482</v>
          </cell>
          <cell r="J4">
            <v>1225</v>
          </cell>
          <cell r="K4">
            <v>1242</v>
          </cell>
          <cell r="L4">
            <v>5499</v>
          </cell>
          <cell r="M4">
            <v>5561</v>
          </cell>
          <cell r="N4">
            <v>3811</v>
          </cell>
          <cell r="O4">
            <v>4116</v>
          </cell>
          <cell r="P4">
            <v>855</v>
          </cell>
          <cell r="Q4">
            <v>859</v>
          </cell>
          <cell r="R4">
            <v>918</v>
          </cell>
          <cell r="S4">
            <v>854</v>
          </cell>
          <cell r="T4">
            <v>71</v>
          </cell>
          <cell r="U4">
            <v>82</v>
          </cell>
          <cell r="V4">
            <v>63</v>
          </cell>
          <cell r="W4">
            <v>74</v>
          </cell>
          <cell r="X4">
            <v>6600</v>
          </cell>
          <cell r="Y4">
            <v>6867</v>
          </cell>
          <cell r="Z4">
            <v>1130</v>
          </cell>
          <cell r="AA4">
            <v>1177</v>
          </cell>
          <cell r="AB4">
            <v>1049</v>
          </cell>
          <cell r="AC4">
            <v>1017</v>
          </cell>
          <cell r="AD4">
            <v>229</v>
          </cell>
          <cell r="AE4">
            <v>240</v>
          </cell>
          <cell r="AF4">
            <v>172</v>
          </cell>
          <cell r="AG4">
            <v>200</v>
          </cell>
          <cell r="AH4">
            <v>1590</v>
          </cell>
          <cell r="AI4">
            <v>1650</v>
          </cell>
          <cell r="AJ4">
            <v>897</v>
          </cell>
          <cell r="AK4">
            <v>1010</v>
          </cell>
          <cell r="AL4">
            <v>125</v>
          </cell>
          <cell r="AM4">
            <v>123</v>
          </cell>
          <cell r="AN4">
            <v>271</v>
          </cell>
          <cell r="AO4">
            <v>234</v>
          </cell>
          <cell r="AP4">
            <v>19</v>
          </cell>
          <cell r="AQ4">
            <v>26</v>
          </cell>
          <cell r="AR4">
            <v>15</v>
          </cell>
          <cell r="AS4">
            <v>24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январь-октябрь 2025</v>
          </cell>
        </row>
        <row r="4">
          <cell r="B4">
            <v>3071</v>
          </cell>
          <cell r="C4">
            <v>3075</v>
          </cell>
          <cell r="D4">
            <v>165</v>
          </cell>
          <cell r="E4">
            <v>193</v>
          </cell>
          <cell r="F4">
            <v>138</v>
          </cell>
          <cell r="G4">
            <v>162</v>
          </cell>
          <cell r="H4">
            <v>353</v>
          </cell>
          <cell r="I4">
            <v>287</v>
          </cell>
          <cell r="J4">
            <v>300</v>
          </cell>
          <cell r="K4">
            <v>224</v>
          </cell>
          <cell r="L4">
            <v>778</v>
          </cell>
          <cell r="M4">
            <v>774</v>
          </cell>
          <cell r="N4">
            <v>578</v>
          </cell>
          <cell r="O4">
            <v>557</v>
          </cell>
          <cell r="P4">
            <v>190</v>
          </cell>
          <cell r="Q4">
            <v>181</v>
          </cell>
          <cell r="R4">
            <v>140</v>
          </cell>
          <cell r="S4">
            <v>131</v>
          </cell>
          <cell r="T4">
            <v>31</v>
          </cell>
          <cell r="U4">
            <v>38</v>
          </cell>
          <cell r="V4">
            <v>28</v>
          </cell>
          <cell r="W4">
            <v>34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январь-октябрь 2025</v>
          </cell>
        </row>
        <row r="4">
          <cell r="B4">
            <v>12141</v>
          </cell>
          <cell r="C4">
            <v>12429</v>
          </cell>
          <cell r="D4">
            <v>1669</v>
          </cell>
          <cell r="E4">
            <v>1646</v>
          </cell>
          <cell r="F4">
            <v>1572</v>
          </cell>
          <cell r="G4">
            <v>1437</v>
          </cell>
          <cell r="H4">
            <v>803</v>
          </cell>
          <cell r="I4">
            <v>819</v>
          </cell>
          <cell r="J4">
            <v>688</v>
          </cell>
          <cell r="K4">
            <v>687</v>
          </cell>
          <cell r="L4">
            <v>2536</v>
          </cell>
          <cell r="M4">
            <v>2554</v>
          </cell>
          <cell r="N4">
            <v>1723</v>
          </cell>
          <cell r="O4">
            <v>1842</v>
          </cell>
          <cell r="P4">
            <v>461</v>
          </cell>
          <cell r="Q4">
            <v>454</v>
          </cell>
          <cell r="R4">
            <v>442</v>
          </cell>
          <cell r="S4">
            <v>386</v>
          </cell>
          <cell r="T4">
            <v>7</v>
          </cell>
          <cell r="U4">
            <v>15</v>
          </cell>
          <cell r="V4">
            <v>7</v>
          </cell>
          <cell r="W4">
            <v>13</v>
          </cell>
          <cell r="X4">
            <v>989</v>
          </cell>
          <cell r="Y4">
            <v>964</v>
          </cell>
          <cell r="Z4">
            <v>148</v>
          </cell>
          <cell r="AA4">
            <v>157</v>
          </cell>
          <cell r="AB4">
            <v>122</v>
          </cell>
          <cell r="AC4">
            <v>99</v>
          </cell>
          <cell r="AD4">
            <v>245</v>
          </cell>
          <cell r="AE4">
            <v>297</v>
          </cell>
          <cell r="AF4">
            <v>240</v>
          </cell>
          <cell r="AG4">
            <v>243</v>
          </cell>
          <cell r="AH4">
            <v>144</v>
          </cell>
          <cell r="AI4">
            <v>150</v>
          </cell>
          <cell r="AJ4">
            <v>86</v>
          </cell>
          <cell r="AK4">
            <v>89</v>
          </cell>
          <cell r="AL4">
            <v>31</v>
          </cell>
          <cell r="AM4">
            <v>39</v>
          </cell>
          <cell r="AN4">
            <v>42</v>
          </cell>
          <cell r="AO4">
            <v>28</v>
          </cell>
          <cell r="AP4">
            <v>2</v>
          </cell>
          <cell r="AQ4">
            <v>1</v>
          </cell>
          <cell r="AR4">
            <v>2</v>
          </cell>
          <cell r="AS4">
            <v>1</v>
          </cell>
          <cell r="AT4">
            <v>3005</v>
          </cell>
          <cell r="AU4">
            <v>2790</v>
          </cell>
          <cell r="AV4">
            <v>167</v>
          </cell>
          <cell r="AW4">
            <v>162</v>
          </cell>
          <cell r="AX4">
            <v>138</v>
          </cell>
          <cell r="AY4">
            <v>139</v>
          </cell>
          <cell r="AZ4">
            <v>172</v>
          </cell>
          <cell r="BA4">
            <v>162</v>
          </cell>
          <cell r="BB4">
            <v>166</v>
          </cell>
          <cell r="BC4">
            <v>141</v>
          </cell>
          <cell r="BD4">
            <v>982</v>
          </cell>
          <cell r="BE4">
            <v>957</v>
          </cell>
          <cell r="BF4">
            <v>660</v>
          </cell>
          <cell r="BG4">
            <v>595</v>
          </cell>
          <cell r="BH4">
            <v>102</v>
          </cell>
          <cell r="BI4">
            <v>115</v>
          </cell>
          <cell r="BJ4">
            <v>194</v>
          </cell>
          <cell r="BK4">
            <v>165</v>
          </cell>
          <cell r="BL4">
            <v>1</v>
          </cell>
          <cell r="BM4">
            <v>0</v>
          </cell>
          <cell r="BN4">
            <v>1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январь-октябрь 2025</v>
          </cell>
        </row>
        <row r="4">
          <cell r="B4">
            <v>3374</v>
          </cell>
          <cell r="C4">
            <v>3098</v>
          </cell>
          <cell r="D4">
            <v>615</v>
          </cell>
          <cell r="E4">
            <v>507</v>
          </cell>
          <cell r="F4">
            <v>565</v>
          </cell>
          <cell r="G4">
            <v>468</v>
          </cell>
          <cell r="H4">
            <v>24</v>
          </cell>
          <cell r="I4">
            <v>34</v>
          </cell>
          <cell r="J4">
            <v>10</v>
          </cell>
          <cell r="K4">
            <v>26</v>
          </cell>
          <cell r="L4">
            <v>757</v>
          </cell>
          <cell r="M4">
            <v>651</v>
          </cell>
          <cell r="N4">
            <v>465</v>
          </cell>
          <cell r="O4">
            <v>412</v>
          </cell>
          <cell r="P4">
            <v>77</v>
          </cell>
          <cell r="Q4">
            <v>77</v>
          </cell>
          <cell r="R4">
            <v>168</v>
          </cell>
          <cell r="S4">
            <v>193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4671</v>
          </cell>
          <cell r="Y4">
            <v>4394</v>
          </cell>
          <cell r="Z4">
            <v>452</v>
          </cell>
          <cell r="AA4">
            <v>406</v>
          </cell>
          <cell r="AB4">
            <v>411</v>
          </cell>
          <cell r="AC4">
            <v>373</v>
          </cell>
          <cell r="AD4">
            <v>299</v>
          </cell>
          <cell r="AE4">
            <v>307</v>
          </cell>
          <cell r="AF4">
            <v>242</v>
          </cell>
          <cell r="AG4">
            <v>274</v>
          </cell>
          <cell r="AH4">
            <v>1018</v>
          </cell>
          <cell r="AI4">
            <v>927</v>
          </cell>
          <cell r="AJ4">
            <v>788</v>
          </cell>
          <cell r="AK4">
            <v>840</v>
          </cell>
          <cell r="AL4">
            <v>126</v>
          </cell>
          <cell r="AM4">
            <v>121</v>
          </cell>
          <cell r="AN4">
            <v>142</v>
          </cell>
          <cell r="AO4">
            <v>114</v>
          </cell>
          <cell r="AP4">
            <v>5</v>
          </cell>
          <cell r="AQ4">
            <v>12</v>
          </cell>
          <cell r="AR4">
            <v>5</v>
          </cell>
          <cell r="AS4">
            <v>11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январь-октябрь 2025</v>
          </cell>
        </row>
        <row r="4">
          <cell r="B4">
            <v>7152</v>
          </cell>
          <cell r="C4">
            <v>7169</v>
          </cell>
          <cell r="D4">
            <v>4005</v>
          </cell>
          <cell r="E4">
            <v>4214</v>
          </cell>
          <cell r="F4">
            <v>1127</v>
          </cell>
          <cell r="G4">
            <v>1159</v>
          </cell>
          <cell r="H4">
            <v>1100</v>
          </cell>
          <cell r="I4">
            <v>1061</v>
          </cell>
          <cell r="J4">
            <v>248</v>
          </cell>
          <cell r="K4">
            <v>249</v>
          </cell>
          <cell r="L4">
            <v>449</v>
          </cell>
          <cell r="M4">
            <v>424</v>
          </cell>
          <cell r="N4">
            <v>388</v>
          </cell>
          <cell r="O4">
            <v>346</v>
          </cell>
          <cell r="P4">
            <v>19</v>
          </cell>
          <cell r="Q4">
            <v>12</v>
          </cell>
          <cell r="R4">
            <v>1802</v>
          </cell>
          <cell r="S4">
            <v>2157</v>
          </cell>
          <cell r="T4">
            <v>29</v>
          </cell>
          <cell r="U4">
            <v>43</v>
          </cell>
          <cell r="V4">
            <v>435</v>
          </cell>
          <cell r="W4">
            <v>536</v>
          </cell>
          <cell r="X4">
            <v>164</v>
          </cell>
          <cell r="Y4">
            <v>169</v>
          </cell>
          <cell r="Z4">
            <v>713</v>
          </cell>
          <cell r="AA4">
            <v>645</v>
          </cell>
          <cell r="AB4">
            <v>30</v>
          </cell>
          <cell r="AC4">
            <v>28</v>
          </cell>
          <cell r="AD4">
            <v>107</v>
          </cell>
          <cell r="AE4">
            <v>115</v>
          </cell>
          <cell r="AF4">
            <v>124</v>
          </cell>
          <cell r="AG4">
            <v>119</v>
          </cell>
          <cell r="AH4">
            <v>1</v>
          </cell>
          <cell r="AI4">
            <v>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январь-октябрь 2025</v>
          </cell>
        </row>
        <row r="4">
          <cell r="B4">
            <v>285</v>
          </cell>
          <cell r="C4">
            <v>244</v>
          </cell>
          <cell r="D4">
            <v>6</v>
          </cell>
          <cell r="E4">
            <v>6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485</v>
          </cell>
          <cell r="K4">
            <v>616</v>
          </cell>
          <cell r="L4">
            <v>4</v>
          </cell>
          <cell r="M4">
            <v>6</v>
          </cell>
          <cell r="N4">
            <v>6</v>
          </cell>
          <cell r="O4">
            <v>10</v>
          </cell>
          <cell r="P4">
            <v>13</v>
          </cell>
          <cell r="Q4">
            <v>12</v>
          </cell>
          <cell r="R4">
            <v>444</v>
          </cell>
          <cell r="S4">
            <v>741</v>
          </cell>
          <cell r="T4">
            <v>0</v>
          </cell>
          <cell r="U4">
            <v>0</v>
          </cell>
          <cell r="V4">
            <v>0</v>
          </cell>
          <cell r="W4">
            <v>12</v>
          </cell>
          <cell r="X4">
            <v>0</v>
          </cell>
          <cell r="Y4">
            <v>2</v>
          </cell>
          <cell r="Z4">
            <v>4</v>
          </cell>
          <cell r="AA4">
            <v>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4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77</v>
          </cell>
          <cell r="AS4">
            <v>91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83</v>
          </cell>
          <cell r="AY4">
            <v>51</v>
          </cell>
          <cell r="AZ4">
            <v>0</v>
          </cell>
          <cell r="BA4">
            <v>0</v>
          </cell>
          <cell r="BB4">
            <v>71</v>
          </cell>
          <cell r="BC4">
            <v>83</v>
          </cell>
          <cell r="BD4">
            <v>0</v>
          </cell>
          <cell r="BE4">
            <v>0</v>
          </cell>
          <cell r="BF4">
            <v>199</v>
          </cell>
          <cell r="BG4">
            <v>206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12</v>
          </cell>
          <cell r="BW4">
            <v>6</v>
          </cell>
          <cell r="BX4">
            <v>87</v>
          </cell>
          <cell r="BY4">
            <v>93</v>
          </cell>
          <cell r="BZ4">
            <v>112</v>
          </cell>
          <cell r="CA4">
            <v>126</v>
          </cell>
          <cell r="CB4">
            <v>191</v>
          </cell>
          <cell r="CC4">
            <v>123</v>
          </cell>
          <cell r="CD4">
            <v>2</v>
          </cell>
          <cell r="CE4">
            <v>2</v>
          </cell>
          <cell r="CF4">
            <v>4</v>
          </cell>
          <cell r="CG4">
            <v>2</v>
          </cell>
          <cell r="CH4">
            <v>0</v>
          </cell>
          <cell r="CI4">
            <v>0</v>
          </cell>
          <cell r="CJ4">
            <v>11</v>
          </cell>
          <cell r="CK4">
            <v>3</v>
          </cell>
          <cell r="CL4">
            <v>9</v>
          </cell>
          <cell r="CM4">
            <v>4</v>
          </cell>
          <cell r="CN4">
            <v>16</v>
          </cell>
          <cell r="CO4">
            <v>26</v>
          </cell>
          <cell r="CP4">
            <v>49</v>
          </cell>
          <cell r="CQ4">
            <v>41</v>
          </cell>
          <cell r="CR4">
            <v>0</v>
          </cell>
          <cell r="CS4">
            <v>0</v>
          </cell>
          <cell r="CT4">
            <v>0</v>
          </cell>
          <cell r="CU4">
            <v>1</v>
          </cell>
          <cell r="CV4">
            <v>0</v>
          </cell>
          <cell r="CW4">
            <v>0</v>
          </cell>
          <cell r="CX4">
            <v>6</v>
          </cell>
          <cell r="CY4">
            <v>0</v>
          </cell>
          <cell r="CZ4">
            <v>3</v>
          </cell>
          <cell r="DA4">
            <v>3</v>
          </cell>
          <cell r="DB4">
            <v>5</v>
          </cell>
          <cell r="DC4">
            <v>7</v>
          </cell>
          <cell r="DD4">
            <v>6</v>
          </cell>
          <cell r="DE4">
            <v>6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4</v>
          </cell>
          <cell r="DS4">
            <v>6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10</v>
          </cell>
          <cell r="EC4">
            <v>13</v>
          </cell>
          <cell r="ED4">
            <v>3</v>
          </cell>
          <cell r="EE4">
            <v>2</v>
          </cell>
          <cell r="EF4">
            <v>1</v>
          </cell>
          <cell r="EG4">
            <v>3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2" connectionId="34" xr16:uid="{C7A08AF3-56DD-478C-A876-582BC0665E34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1ABC4BBE-C669-43E2-BD5C-418D17B6CE4F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1" xr16:uid="{DB4B37F0-D4F3-4F38-A58E-D4A37E2BAE9A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2" connectionId="36" xr16:uid="{F9F94CCA-27D4-4516-BE18-BC4E2D69112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2" xr16:uid="{801D3F67-EFBF-4A14-8505-6286EA681362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29" xr16:uid="{1ADEFFFE-64EC-42E9-A811-920E04AA8E08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6" xr16:uid="{E7B33AFD-AF15-456A-AE21-041A21FC7E2A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72310A34-7C1C-4162-A88D-3FF864B1AE6D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A3336FB5-6104-4963-888E-800477CE2762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0D9D1B0E-AB41-45AC-B858-95E798046383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2" xr16:uid="{846C4BB9-5931-4801-BCBB-23066F0C36F0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2" connectionId="37" xr16:uid="{6D633408-80F1-4881-95F7-5CFA1D330725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3" xr16:uid="{702D82AB-D50C-490E-8484-BF72CDDF1159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1" xr16:uid="{00000000-0016-0000-0100-000000000000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3" xr16:uid="{435799C3-9768-43BA-B5D7-680D3DDF7A16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233C76E6-4AE1-42EE-A083-6683F4AC4B25}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7" xr16:uid="{D90C5906-BCCA-4851-86F0-3FF806244BD0}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67ED023B-7EB7-4D0E-AC98-F51F7094BDD4}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30" xr16:uid="{9957DB45-CD95-434F-9E2C-6EE799C631E4}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1" xr16:uid="{9E2F2383-79D5-4A1E-B791-C60BA20BADFB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5" xr16:uid="{10E10577-3CD6-4D02-B5D5-B6BCFE93B9C5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28" xr16:uid="{615913BE-DECD-4B02-8594-BA7D0AF1AD5D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.xml"/><Relationship Id="rId13" Type="http://schemas.openxmlformats.org/officeDocument/2006/relationships/queryTable" Target="../queryTables/queryTable24.xml"/><Relationship Id="rId3" Type="http://schemas.openxmlformats.org/officeDocument/2006/relationships/queryTable" Target="../queryTables/queryTable14.xml"/><Relationship Id="rId7" Type="http://schemas.openxmlformats.org/officeDocument/2006/relationships/queryTable" Target="../queryTables/queryTable18.xml"/><Relationship Id="rId12" Type="http://schemas.openxmlformats.org/officeDocument/2006/relationships/queryTable" Target="../queryTables/queryTable23.xml"/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7.xml"/><Relationship Id="rId11" Type="http://schemas.openxmlformats.org/officeDocument/2006/relationships/queryTable" Target="../queryTables/queryTable22.xml"/><Relationship Id="rId5" Type="http://schemas.openxmlformats.org/officeDocument/2006/relationships/queryTable" Target="../queryTables/queryTable16.xml"/><Relationship Id="rId10" Type="http://schemas.openxmlformats.org/officeDocument/2006/relationships/queryTable" Target="../queryTables/queryTable21.xml"/><Relationship Id="rId4" Type="http://schemas.openxmlformats.org/officeDocument/2006/relationships/queryTable" Target="../queryTables/queryTable15.xml"/><Relationship Id="rId9" Type="http://schemas.openxmlformats.org/officeDocument/2006/relationships/queryTable" Target="../queryTables/queryTable2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1.xml"/><Relationship Id="rId13" Type="http://schemas.openxmlformats.org/officeDocument/2006/relationships/queryTable" Target="../queryTables/queryTable36.xml"/><Relationship Id="rId3" Type="http://schemas.openxmlformats.org/officeDocument/2006/relationships/queryTable" Target="../queryTables/queryTable26.xml"/><Relationship Id="rId7" Type="http://schemas.openxmlformats.org/officeDocument/2006/relationships/queryTable" Target="../queryTables/queryTable30.xml"/><Relationship Id="rId12" Type="http://schemas.openxmlformats.org/officeDocument/2006/relationships/queryTable" Target="../queryTables/queryTable35.xml"/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9.xml"/><Relationship Id="rId11" Type="http://schemas.openxmlformats.org/officeDocument/2006/relationships/queryTable" Target="../queryTables/queryTable34.xml"/><Relationship Id="rId5" Type="http://schemas.openxmlformats.org/officeDocument/2006/relationships/queryTable" Target="../queryTables/queryTable28.xml"/><Relationship Id="rId10" Type="http://schemas.openxmlformats.org/officeDocument/2006/relationships/queryTable" Target="../queryTables/queryTable33.xml"/><Relationship Id="rId4" Type="http://schemas.openxmlformats.org/officeDocument/2006/relationships/queryTable" Target="../queryTables/queryTable27.xml"/><Relationship Id="rId9" Type="http://schemas.openxmlformats.org/officeDocument/2006/relationships/queryTable" Target="../queryTables/queryTable3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январь-октябрь 2025</v>
      </c>
      <c r="B1" s="72"/>
      <c r="C1" s="72"/>
      <c r="D1" s="72"/>
      <c r="E1" s="72"/>
    </row>
    <row r="2" spans="1:5" s="31" customFormat="1" ht="22.5" customHeight="1" x14ac:dyDescent="0.2">
      <c r="A2" s="80" t="s">
        <v>196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45" customHeight="1" x14ac:dyDescent="0.2">
      <c r="A4" s="77" t="s">
        <v>197</v>
      </c>
      <c r="B4" s="77"/>
      <c r="C4" s="58">
        <f>'[5]Республика Алтай'!B4</f>
        <v>7152</v>
      </c>
      <c r="D4" s="58">
        <f>'[5]Республика Алтай'!C4</f>
        <v>7169</v>
      </c>
      <c r="E4" s="59">
        <f t="shared" ref="E4:E15" si="0">C4*100/D4-100</f>
        <v>-0.23713209652670741</v>
      </c>
    </row>
    <row r="5" spans="1:5" s="31" customFormat="1" ht="36" customHeight="1" x14ac:dyDescent="0.2">
      <c r="A5" s="77" t="s">
        <v>198</v>
      </c>
      <c r="B5" s="77"/>
      <c r="C5" s="58">
        <f>'[5]Республика Алтай'!D4</f>
        <v>4005</v>
      </c>
      <c r="D5" s="58">
        <f>'[5]Республика Алтай'!E4</f>
        <v>4214</v>
      </c>
      <c r="E5" s="59">
        <f t="shared" si="0"/>
        <v>-4.9596582819174131</v>
      </c>
    </row>
    <row r="6" spans="1:5" s="31" customFormat="1" ht="32.25" customHeight="1" x14ac:dyDescent="0.2">
      <c r="A6" s="77" t="s">
        <v>199</v>
      </c>
      <c r="B6" s="77"/>
      <c r="C6" s="58">
        <f>'[5]Республика Алтай'!F4</f>
        <v>1127</v>
      </c>
      <c r="D6" s="58">
        <f>'[5]Республика Алтай'!G4</f>
        <v>1159</v>
      </c>
      <c r="E6" s="59">
        <f t="shared" si="0"/>
        <v>-2.7610008628127645</v>
      </c>
    </row>
    <row r="7" spans="1:5" s="31" customFormat="1" ht="32.25" customHeight="1" x14ac:dyDescent="0.2">
      <c r="A7" s="75" t="s">
        <v>200</v>
      </c>
      <c r="B7" s="76"/>
      <c r="C7" s="58">
        <f>'[5]Республика Алтай'!H4</f>
        <v>1100</v>
      </c>
      <c r="D7" s="58">
        <f>'[5]Республика Алтай'!I4</f>
        <v>1061</v>
      </c>
      <c r="E7" s="59">
        <f t="shared" si="0"/>
        <v>3.6757775683317675</v>
      </c>
    </row>
    <row r="8" spans="1:5" s="31" customFormat="1" ht="32.25" customHeight="1" x14ac:dyDescent="0.2">
      <c r="A8" s="77" t="s">
        <v>201</v>
      </c>
      <c r="B8" s="77"/>
      <c r="C8" s="58">
        <f>'[5]Республика Алтай'!J4</f>
        <v>248</v>
      </c>
      <c r="D8" s="58">
        <f>'[5]Республика Алтай'!K4</f>
        <v>249</v>
      </c>
      <c r="E8" s="59">
        <f t="shared" si="0"/>
        <v>-0.40160642570280913</v>
      </c>
    </row>
    <row r="9" spans="1:5" s="31" customFormat="1" ht="20.25" customHeight="1" x14ac:dyDescent="0.2">
      <c r="A9" s="77" t="s">
        <v>202</v>
      </c>
      <c r="B9" s="77"/>
      <c r="C9" s="58">
        <f>'[5]Республика Алтай'!L4</f>
        <v>449</v>
      </c>
      <c r="D9" s="58">
        <f>'[5]Республика Алтай'!M4</f>
        <v>424</v>
      </c>
      <c r="E9" s="59">
        <f t="shared" si="0"/>
        <v>5.8962264150943327</v>
      </c>
    </row>
    <row r="10" spans="1:5" ht="19.5" customHeight="1" x14ac:dyDescent="0.2">
      <c r="A10" s="60"/>
      <c r="B10" s="60" t="s">
        <v>101</v>
      </c>
      <c r="C10" s="61">
        <f>C9/C8*100</f>
        <v>181.04838709677421</v>
      </c>
      <c r="D10" s="61">
        <f>D9/D8*100</f>
        <v>170.28112449799198</v>
      </c>
      <c r="E10" s="62">
        <f>C10*100/D10-100</f>
        <v>6.3232273280584224</v>
      </c>
    </row>
    <row r="11" spans="1:5" s="31" customFormat="1" ht="45" customHeight="1" x14ac:dyDescent="0.2">
      <c r="A11" s="75" t="s">
        <v>203</v>
      </c>
      <c r="B11" s="76"/>
      <c r="C11" s="58">
        <f>'[5]Республика Алтай'!N4</f>
        <v>388</v>
      </c>
      <c r="D11" s="58">
        <f>'[5]Республика Алтай'!O4</f>
        <v>346</v>
      </c>
      <c r="E11" s="59">
        <f t="shared" si="0"/>
        <v>12.138728323699425</v>
      </c>
    </row>
    <row r="12" spans="1:5" s="31" customFormat="1" ht="39" customHeight="1" x14ac:dyDescent="0.2">
      <c r="A12" s="77" t="s">
        <v>204</v>
      </c>
      <c r="B12" s="77"/>
      <c r="C12" s="58">
        <f>'[5]Республика Алтай'!P4</f>
        <v>19</v>
      </c>
      <c r="D12" s="58">
        <f>'[5]Республика Алтай'!Q4</f>
        <v>12</v>
      </c>
      <c r="E12" s="59">
        <f t="shared" si="0"/>
        <v>58.333333333333343</v>
      </c>
    </row>
    <row r="13" spans="1:5" s="31" customFormat="1" ht="33.75" customHeight="1" x14ac:dyDescent="0.2">
      <c r="A13" s="77" t="s">
        <v>205</v>
      </c>
      <c r="B13" s="77"/>
      <c r="C13" s="58">
        <f>'[5]Республика Алтай'!R4</f>
        <v>1802</v>
      </c>
      <c r="D13" s="58">
        <f>'[5]Республика Алтай'!S4</f>
        <v>2157</v>
      </c>
      <c r="E13" s="59">
        <f t="shared" si="0"/>
        <v>-16.458043579044968</v>
      </c>
    </row>
    <row r="14" spans="1:5" s="31" customFormat="1" ht="32.25" customHeight="1" x14ac:dyDescent="0.2">
      <c r="A14" s="78" t="s">
        <v>206</v>
      </c>
      <c r="B14" s="78"/>
      <c r="C14" s="58">
        <f>'[5]Республика Алтай'!T4</f>
        <v>29</v>
      </c>
      <c r="D14" s="58">
        <f>'[5]Республика Алтай'!U4</f>
        <v>43</v>
      </c>
      <c r="E14" s="59">
        <f t="shared" si="0"/>
        <v>-32.558139534883722</v>
      </c>
    </row>
    <row r="15" spans="1:5" s="31" customFormat="1" ht="32.25" customHeight="1" x14ac:dyDescent="0.2">
      <c r="A15" s="77" t="s">
        <v>207</v>
      </c>
      <c r="B15" s="77"/>
      <c r="C15" s="58">
        <f>'[5]Республика Алтай'!V4</f>
        <v>435</v>
      </c>
      <c r="D15" s="58">
        <f>'[5]Республика Алтай'!W4</f>
        <v>536</v>
      </c>
      <c r="E15" s="59">
        <f t="shared" si="0"/>
        <v>-18.843283582089555</v>
      </c>
    </row>
    <row r="16" spans="1:5" s="31" customFormat="1" ht="27" customHeight="1" x14ac:dyDescent="0.2">
      <c r="A16" s="79" t="s">
        <v>208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s="31" customFormat="1" ht="20.25" customHeight="1" x14ac:dyDescent="0.2">
      <c r="A18" s="77" t="s">
        <v>209</v>
      </c>
      <c r="B18" s="77"/>
      <c r="C18" s="58">
        <f>'[5]Республика Алтай'!X4</f>
        <v>164</v>
      </c>
      <c r="D18" s="58">
        <f>'[5]Республика Алтай'!Y4</f>
        <v>169</v>
      </c>
      <c r="E18" s="59">
        <f t="shared" ref="E18:E22" si="1">C18*100/D18-100</f>
        <v>-2.958579881656803</v>
      </c>
    </row>
    <row r="19" spans="1:5" s="31" customFormat="1" ht="20.25" customHeight="1" x14ac:dyDescent="0.2">
      <c r="A19" s="75" t="s">
        <v>94</v>
      </c>
      <c r="B19" s="76"/>
      <c r="C19" s="58">
        <f>'[5]Республика Алтай'!Z4</f>
        <v>713</v>
      </c>
      <c r="D19" s="58">
        <f>'[5]Республика Алтай'!AA4</f>
        <v>645</v>
      </c>
      <c r="E19" s="59">
        <f t="shared" si="1"/>
        <v>10.542635658914733</v>
      </c>
    </row>
    <row r="20" spans="1:5" s="31" customFormat="1" ht="20.25" customHeight="1" x14ac:dyDescent="0.2">
      <c r="A20" s="75" t="s">
        <v>95</v>
      </c>
      <c r="B20" s="76"/>
      <c r="C20" s="58">
        <f>'[5]Республика Алтай'!AB4</f>
        <v>30</v>
      </c>
      <c r="D20" s="58">
        <f>'[5]Республика Алтай'!AC4</f>
        <v>28</v>
      </c>
      <c r="E20" s="59">
        <f t="shared" si="1"/>
        <v>7.1428571428571388</v>
      </c>
    </row>
    <row r="21" spans="1:5" s="31" customFormat="1" ht="20.25" customHeight="1" x14ac:dyDescent="0.2">
      <c r="A21" s="77" t="s">
        <v>99</v>
      </c>
      <c r="B21" s="77"/>
      <c r="C21" s="58">
        <f>'[5]Республика Алтай'!AD4</f>
        <v>107</v>
      </c>
      <c r="D21" s="58">
        <f>'[5]Республика Алтай'!AE4</f>
        <v>115</v>
      </c>
      <c r="E21" s="59">
        <f t="shared" si="1"/>
        <v>-6.9565217391304373</v>
      </c>
    </row>
    <row r="22" spans="1:5" s="31" customFormat="1" ht="33.75" customHeight="1" x14ac:dyDescent="0.2">
      <c r="A22" s="77" t="s">
        <v>210</v>
      </c>
      <c r="B22" s="77"/>
      <c r="C22" s="58">
        <f>'[5]Республика Алтай'!AF4</f>
        <v>124</v>
      </c>
      <c r="D22" s="58">
        <f>'[5]Республика Алтай'!AG4</f>
        <v>119</v>
      </c>
      <c r="E22" s="59">
        <f t="shared" si="1"/>
        <v>4.2016806722689068</v>
      </c>
    </row>
    <row r="23" spans="1:5" ht="19.5" customHeight="1" x14ac:dyDescent="0.2">
      <c r="A23" s="60"/>
      <c r="B23" s="60" t="s">
        <v>101</v>
      </c>
      <c r="C23" s="61">
        <f>C22/C21*100</f>
        <v>115.88785046728971</v>
      </c>
      <c r="D23" s="61">
        <f>D22/D21*100</f>
        <v>103.47826086956522</v>
      </c>
      <c r="E23" s="62">
        <f>C23*100/D23-100</f>
        <v>11.992460535616118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1</v>
      </c>
      <c r="D24" s="58">
        <f>'[5]Республика Алтай'!AI4</f>
        <v>3</v>
      </c>
      <c r="E24" s="59">
        <f t="shared" ref="E24" si="2">C24*100/D24-100</f>
        <v>-66.666666666666657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topLeftCell="A25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январь-октябрь 2025</v>
      </c>
      <c r="B1" s="83"/>
      <c r="C1" s="83"/>
      <c r="D1" s="83"/>
      <c r="E1" s="83"/>
    </row>
    <row r="2" spans="1:5" s="31" customFormat="1" ht="15.75" customHeight="1" x14ac:dyDescent="0.2">
      <c r="A2" s="79" t="s">
        <v>283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20.25" customHeight="1" x14ac:dyDescent="0.2">
      <c r="A4" s="77" t="s">
        <v>284</v>
      </c>
      <c r="B4" s="77"/>
      <c r="C4" s="58">
        <f>'[6]Республика Алтай'!B4+'[6]Республика Алтай'!D4+'[6]Республика Алтай'!F4+'[6]Республика Алтай'!H4</f>
        <v>293</v>
      </c>
      <c r="D4" s="58">
        <f>'[6]Республика Алтай'!C4+'[6]Республика Алтай'!E4+'[6]Республика Алтай'!G4+'[6]Республика Алтай'!I4</f>
        <v>252</v>
      </c>
      <c r="E4" s="59">
        <f t="shared" ref="E4:E51" si="0">C4*100/D4-100</f>
        <v>16.269841269841265</v>
      </c>
    </row>
    <row r="5" spans="1:5" s="31" customFormat="1" ht="20.25" customHeight="1" x14ac:dyDescent="0.2">
      <c r="A5" s="75" t="s">
        <v>285</v>
      </c>
      <c r="B5" s="76"/>
      <c r="C5" s="58">
        <f>'[6]Республика Алтай'!J4+'[6]Республика Алтай'!L4+'[6]Республика Алтай'!N4+'[6]Республика Алтай'!P4</f>
        <v>508</v>
      </c>
      <c r="D5" s="58">
        <f>'[6]Республика Алтай'!K4+'[6]Республика Алтай'!M4+'[6]Республика Алтай'!O4+'[6]Республика Алтай'!Q4</f>
        <v>644</v>
      </c>
      <c r="E5" s="59">
        <f t="shared" si="0"/>
        <v>-21.118012422360252</v>
      </c>
    </row>
    <row r="6" spans="1:5" s="31" customFormat="1" ht="20.25" customHeight="1" x14ac:dyDescent="0.2">
      <c r="A6" s="75" t="s">
        <v>286</v>
      </c>
      <c r="B6" s="76"/>
      <c r="C6" s="58">
        <f>'[6]Республика Алтай'!R4+'[6]Республика Алтай'!T4+'[6]Республика Алтай'!V4+'[6]Республика Алтай'!X4</f>
        <v>444</v>
      </c>
      <c r="D6" s="58">
        <f>'[6]Республика Алтай'!S4+'[6]Республика Алтай'!U4+'[6]Республика Алтай'!W4+'[6]Республика Алтай'!Y4</f>
        <v>755</v>
      </c>
      <c r="E6" s="59">
        <f t="shared" si="0"/>
        <v>-41.192052980132452</v>
      </c>
    </row>
    <row r="7" spans="1:5" s="31" customFormat="1" ht="20.25" customHeight="1" x14ac:dyDescent="0.2">
      <c r="A7" s="75" t="s">
        <v>287</v>
      </c>
      <c r="B7" s="76"/>
      <c r="C7" s="58">
        <f>'[6]Республика Алтай'!Z4+'[6]Республика Алтай'!AB4+'[6]Республика Алтай'!AD4+'[6]Республика Алтай'!AF4</f>
        <v>4</v>
      </c>
      <c r="D7" s="58">
        <f>'[6]Республика Алтай'!AA4+'[6]Республика Алтай'!AC4+'[6]Республика Алтай'!AE4+'[6]Республика Алтай'!AG4</f>
        <v>3</v>
      </c>
      <c r="E7" s="59">
        <f t="shared" si="0"/>
        <v>33.333333333333343</v>
      </c>
    </row>
    <row r="8" spans="1:5" s="31" customFormat="1" ht="20.25" x14ac:dyDescent="0.2">
      <c r="A8" s="75" t="s">
        <v>288</v>
      </c>
      <c r="B8" s="76"/>
      <c r="C8" s="58">
        <f>'[6]Республика Алтай'!AH4+'[6]Республика Алтай'!AJ4+'[6]Республика Алтай'!AL4</f>
        <v>4</v>
      </c>
      <c r="D8" s="58">
        <f>'[6]Республика Алтай'!AI4+'[6]Республика Алтай'!AK4+'[6]Республика Алтай'!AM4</f>
        <v>4</v>
      </c>
      <c r="E8" s="59">
        <f t="shared" si="0"/>
        <v>0</v>
      </c>
    </row>
    <row r="9" spans="1:5" s="31" customFormat="1" ht="20.25" x14ac:dyDescent="0.2">
      <c r="A9" s="75" t="s">
        <v>289</v>
      </c>
      <c r="B9" s="76"/>
      <c r="C9" s="58">
        <f>'[6]Республика Алтай'!AR4+'[6]Республика Алтай'!AT4</f>
        <v>77</v>
      </c>
      <c r="D9" s="58">
        <f>'[6]Республика Алтай'!AS4+'[6]Республика Алтай'!AU4</f>
        <v>91</v>
      </c>
      <c r="E9" s="59">
        <f t="shared" si="0"/>
        <v>-15.384615384615387</v>
      </c>
    </row>
    <row r="10" spans="1:5" s="31" customFormat="1" ht="20.25" x14ac:dyDescent="0.2">
      <c r="A10" s="75" t="s">
        <v>290</v>
      </c>
      <c r="B10" s="76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7" t="s">
        <v>291</v>
      </c>
      <c r="B12" s="77"/>
      <c r="C12" s="58">
        <f>'[6]Республика Алтай'!AV4+'[6]Республика Алтай'!AX4</f>
        <v>83</v>
      </c>
      <c r="D12" s="58">
        <f>'[6]Республика Алтай'!AW4+'[6]Республика Алтай'!AY4</f>
        <v>51</v>
      </c>
      <c r="E12" s="59">
        <f t="shared" si="0"/>
        <v>62.745098039215691</v>
      </c>
    </row>
    <row r="13" spans="1:5" s="31" customFormat="1" ht="20.25" x14ac:dyDescent="0.2">
      <c r="A13" s="75" t="s">
        <v>292</v>
      </c>
      <c r="B13" s="76"/>
      <c r="C13" s="58">
        <f>'[6]Республика Алтай'!AZ4+'[6]Республика Алтай'!BB4</f>
        <v>71</v>
      </c>
      <c r="D13" s="58">
        <f>'[6]Республика Алтай'!BA4+'[6]Республика Алтай'!BC4</f>
        <v>83</v>
      </c>
      <c r="E13" s="59">
        <f t="shared" si="0"/>
        <v>-14.4578313253012</v>
      </c>
    </row>
    <row r="14" spans="1:5" s="31" customFormat="1" ht="20.25" x14ac:dyDescent="0.2">
      <c r="A14" s="75" t="s">
        <v>293</v>
      </c>
      <c r="B14" s="76"/>
      <c r="C14" s="58">
        <f>'[6]Республика Алтай'!BD4+'[6]Республика Алтай'!BF4</f>
        <v>199</v>
      </c>
      <c r="D14" s="58">
        <f>'[6]Республика Алтай'!BE4+'[6]Республика Алтай'!BG4</f>
        <v>206</v>
      </c>
      <c r="E14" s="59">
        <f t="shared" si="0"/>
        <v>-3.398058252427191</v>
      </c>
    </row>
    <row r="15" spans="1:5" s="31" customFormat="1" ht="20.25" x14ac:dyDescent="0.2">
      <c r="A15" s="75" t="s">
        <v>294</v>
      </c>
      <c r="B15" s="76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5" t="s">
        <v>295</v>
      </c>
      <c r="B16" s="76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1</v>
      </c>
      <c r="E16" s="59">
        <f t="shared" si="0"/>
        <v>-100</v>
      </c>
    </row>
    <row r="17" spans="1:5" s="31" customFormat="1" ht="20.25" x14ac:dyDescent="0.2">
      <c r="A17" s="75" t="s">
        <v>296</v>
      </c>
      <c r="B17" s="76"/>
      <c r="C17" s="58">
        <f>'[6]Республика Алтай'!BT4+'[6]Республика Алтай'!BV4</f>
        <v>12</v>
      </c>
      <c r="D17" s="58">
        <f>'[6]Республика Алтай'!BU4+'[6]Республика Алтай'!BW4</f>
        <v>6</v>
      </c>
      <c r="E17" s="59">
        <f t="shared" si="0"/>
        <v>100</v>
      </c>
    </row>
    <row r="18" spans="1:5" s="31" customFormat="1" ht="20.25" x14ac:dyDescent="0.2">
      <c r="A18" s="75" t="s">
        <v>297</v>
      </c>
      <c r="B18" s="76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7" t="s">
        <v>298</v>
      </c>
      <c r="B20" s="77"/>
      <c r="C20" s="58">
        <f>'[6]Республика Алтай'!BX4</f>
        <v>87</v>
      </c>
      <c r="D20" s="58">
        <f>'[6]Республика Алтай'!BY4</f>
        <v>93</v>
      </c>
      <c r="E20" s="59">
        <f t="shared" ref="E20:E22" si="1">C20*100/D20-100</f>
        <v>-6.4516129032258078</v>
      </c>
    </row>
    <row r="21" spans="1:5" s="31" customFormat="1" ht="20.25" customHeight="1" x14ac:dyDescent="0.2">
      <c r="A21" s="75" t="s">
        <v>299</v>
      </c>
      <c r="B21" s="76"/>
      <c r="C21" s="58">
        <f>'[6]Республика Алтай'!BZ4</f>
        <v>112</v>
      </c>
      <c r="D21" s="58">
        <f>'[6]Республика Алтай'!CA4</f>
        <v>126</v>
      </c>
      <c r="E21" s="59">
        <f t="shared" si="1"/>
        <v>-11.111111111111114</v>
      </c>
    </row>
    <row r="22" spans="1:5" s="31" customFormat="1" ht="20.25" customHeight="1" x14ac:dyDescent="0.2">
      <c r="A22" s="75" t="s">
        <v>300</v>
      </c>
      <c r="B22" s="76"/>
      <c r="C22" s="58">
        <f>'[6]Республика Алтай'!CB4</f>
        <v>191</v>
      </c>
      <c r="D22" s="58">
        <f>'[6]Республика Алтай'!CC4</f>
        <v>123</v>
      </c>
      <c r="E22" s="59">
        <f t="shared" si="1"/>
        <v>55.284552845528452</v>
      </c>
    </row>
    <row r="23" spans="1:5" s="31" customFormat="1" ht="20.25" customHeight="1" x14ac:dyDescent="0.2">
      <c r="A23" s="77" t="s">
        <v>301</v>
      </c>
      <c r="B23" s="77"/>
      <c r="C23" s="58">
        <f>'[6]Республика Алтай'!CD4</f>
        <v>2</v>
      </c>
      <c r="D23" s="58">
        <f>'[6]Республика Алтай'!CE4</f>
        <v>2</v>
      </c>
      <c r="E23" s="59">
        <f t="shared" si="0"/>
        <v>0</v>
      </c>
    </row>
    <row r="24" spans="1:5" s="31" customFormat="1" ht="20.25" customHeight="1" x14ac:dyDescent="0.2">
      <c r="A24" s="77" t="s">
        <v>302</v>
      </c>
      <c r="B24" s="77"/>
      <c r="C24" s="58">
        <f>'[6]Республика Алтай'!CF4</f>
        <v>4</v>
      </c>
      <c r="D24" s="58">
        <f>'[6]Республика Алтай'!CG4</f>
        <v>2</v>
      </c>
      <c r="E24" s="59">
        <f t="shared" si="0"/>
        <v>100</v>
      </c>
    </row>
    <row r="25" spans="1:5" s="31" customFormat="1" ht="20.25" customHeight="1" x14ac:dyDescent="0.2">
      <c r="A25" s="75" t="s">
        <v>303</v>
      </c>
      <c r="B25" s="76"/>
      <c r="C25" s="58">
        <f>'[6]Республика Алтай'!CJ4</f>
        <v>11</v>
      </c>
      <c r="D25" s="58">
        <f>'[6]Республика Алтай'!CK4</f>
        <v>3</v>
      </c>
      <c r="E25" s="59">
        <f t="shared" si="0"/>
        <v>266.66666666666669</v>
      </c>
    </row>
    <row r="26" spans="1:5" s="31" customFormat="1" ht="20.25" customHeight="1" x14ac:dyDescent="0.2">
      <c r="A26" s="75" t="s">
        <v>304</v>
      </c>
      <c r="B26" s="76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7" t="s">
        <v>305</v>
      </c>
      <c r="B28" s="77"/>
      <c r="C28" s="58">
        <f>'[6]Республика Алтай'!CL4</f>
        <v>9</v>
      </c>
      <c r="D28" s="58">
        <f>'[6]Республика Алтай'!CM4</f>
        <v>4</v>
      </c>
      <c r="E28" s="59">
        <f t="shared" ref="E28:E30" si="2">C28*100/D28-100</f>
        <v>125</v>
      </c>
    </row>
    <row r="29" spans="1:5" s="31" customFormat="1" ht="20.25" customHeight="1" x14ac:dyDescent="0.2">
      <c r="A29" s="75" t="s">
        <v>306</v>
      </c>
      <c r="B29" s="76"/>
      <c r="C29" s="58">
        <f>'[6]Республика Алтай'!CN4</f>
        <v>16</v>
      </c>
      <c r="D29" s="58">
        <f>'[6]Республика Алтай'!CO4</f>
        <v>26</v>
      </c>
      <c r="E29" s="59">
        <f t="shared" si="2"/>
        <v>-38.46153846153846</v>
      </c>
    </row>
    <row r="30" spans="1:5" s="31" customFormat="1" ht="20.25" customHeight="1" x14ac:dyDescent="0.2">
      <c r="A30" s="75" t="s">
        <v>307</v>
      </c>
      <c r="B30" s="76"/>
      <c r="C30" s="58">
        <f>'[6]Республика Алтай'!CP4</f>
        <v>49</v>
      </c>
      <c r="D30" s="58">
        <f>'[6]Республика Алтай'!CQ4</f>
        <v>41</v>
      </c>
      <c r="E30" s="59">
        <f t="shared" si="2"/>
        <v>19.512195121951223</v>
      </c>
    </row>
    <row r="31" spans="1:5" s="31" customFormat="1" ht="20.25" customHeight="1" x14ac:dyDescent="0.2">
      <c r="A31" s="77" t="s">
        <v>308</v>
      </c>
      <c r="B31" s="77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5" t="s">
        <v>309</v>
      </c>
      <c r="B32" s="76"/>
      <c r="C32" s="58">
        <f>'[6]Республика Алтай'!CT4</f>
        <v>0</v>
      </c>
      <c r="D32" s="58">
        <f>'[6]Республика Алтай'!CU4</f>
        <v>1</v>
      </c>
      <c r="E32" s="59">
        <f t="shared" si="0"/>
        <v>-100</v>
      </c>
    </row>
    <row r="33" spans="1:5" s="31" customFormat="1" ht="20.25" customHeight="1" x14ac:dyDescent="0.2">
      <c r="A33" s="75" t="s">
        <v>310</v>
      </c>
      <c r="B33" s="76"/>
      <c r="C33" s="58">
        <f>'[6]Республика Алтай'!CX4</f>
        <v>6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5" t="s">
        <v>311</v>
      </c>
      <c r="B34" s="76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7" t="s">
        <v>312</v>
      </c>
      <c r="B36" s="77"/>
      <c r="C36" s="58">
        <f>'[6]Республика Алтай'!CZ4</f>
        <v>3</v>
      </c>
      <c r="D36" s="58">
        <f>'[6]Республика Алтай'!DA4</f>
        <v>3</v>
      </c>
      <c r="E36" s="59">
        <f t="shared" ref="E36:E38" si="3">C36*100/D36-100</f>
        <v>0</v>
      </c>
    </row>
    <row r="37" spans="1:5" s="31" customFormat="1" ht="20.25" customHeight="1" x14ac:dyDescent="0.2">
      <c r="A37" s="77" t="s">
        <v>313</v>
      </c>
      <c r="B37" s="77"/>
      <c r="C37" s="58">
        <f>'[6]Республика Алтай'!DB4</f>
        <v>5</v>
      </c>
      <c r="D37" s="58">
        <f>'[6]Республика Алтай'!DC4</f>
        <v>7</v>
      </c>
      <c r="E37" s="59">
        <f t="shared" si="3"/>
        <v>-28.571428571428569</v>
      </c>
    </row>
    <row r="38" spans="1:5" s="31" customFormat="1" ht="20.25" customHeight="1" x14ac:dyDescent="0.2">
      <c r="A38" s="77" t="s">
        <v>314</v>
      </c>
      <c r="B38" s="77"/>
      <c r="C38" s="58">
        <f>'[6]Республика Алтай'!DD4</f>
        <v>6</v>
      </c>
      <c r="D38" s="58">
        <f>'[6]Республика Алтай'!DE4</f>
        <v>6</v>
      </c>
      <c r="E38" s="59">
        <f t="shared" si="3"/>
        <v>0</v>
      </c>
    </row>
    <row r="39" spans="1:5" s="31" customFormat="1" ht="20.25" customHeight="1" x14ac:dyDescent="0.2">
      <c r="A39" s="77" t="s">
        <v>315</v>
      </c>
      <c r="B39" s="77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7" t="s">
        <v>316</v>
      </c>
      <c r="B40" s="77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7" t="s">
        <v>317</v>
      </c>
      <c r="B41" s="77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7" t="s">
        <v>318</v>
      </c>
      <c r="B42" s="77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7" t="s">
        <v>319</v>
      </c>
      <c r="B44" s="77"/>
      <c r="C44" s="58">
        <f>SUM(C4:C10)</f>
        <v>1330</v>
      </c>
      <c r="D44" s="58">
        <f>SUM(D4:D10)</f>
        <v>1749</v>
      </c>
      <c r="E44" s="59">
        <f t="shared" si="0"/>
        <v>-23.956546598056036</v>
      </c>
    </row>
    <row r="45" spans="1:5" s="31" customFormat="1" ht="20.25" x14ac:dyDescent="0.2">
      <c r="A45" s="77" t="s">
        <v>320</v>
      </c>
      <c r="B45" s="77"/>
      <c r="C45" s="58">
        <f>SUM(C12:C18)</f>
        <v>365</v>
      </c>
      <c r="D45" s="58">
        <f>SUM(D12:D18)</f>
        <v>347</v>
      </c>
      <c r="E45" s="59">
        <f t="shared" si="0"/>
        <v>5.1873198847262216</v>
      </c>
    </row>
    <row r="46" spans="1:5" s="31" customFormat="1" ht="20.25" customHeight="1" x14ac:dyDescent="0.2">
      <c r="A46" s="77" t="s">
        <v>321</v>
      </c>
      <c r="B46" s="77"/>
      <c r="C46" s="58">
        <f>SUM(C20:C26)</f>
        <v>407</v>
      </c>
      <c r="D46" s="58">
        <f>SUM(D20:D26)</f>
        <v>349</v>
      </c>
      <c r="E46" s="59">
        <f t="shared" si="0"/>
        <v>16.618911174785097</v>
      </c>
    </row>
    <row r="47" spans="1:5" s="31" customFormat="1" ht="20.25" customHeight="1" x14ac:dyDescent="0.2">
      <c r="A47" s="77" t="s">
        <v>322</v>
      </c>
      <c r="B47" s="77"/>
      <c r="C47" s="58">
        <f>SUM(C28:C34)</f>
        <v>80</v>
      </c>
      <c r="D47" s="58">
        <f>SUM(D28:D34)</f>
        <v>72</v>
      </c>
      <c r="E47" s="59">
        <f t="shared" si="0"/>
        <v>11.111111111111114</v>
      </c>
    </row>
    <row r="48" spans="1:5" s="31" customFormat="1" ht="20.25" customHeight="1" x14ac:dyDescent="0.2">
      <c r="A48" s="77" t="s">
        <v>323</v>
      </c>
      <c r="B48" s="77"/>
      <c r="C48" s="58">
        <f>SUM(C36:C42)</f>
        <v>14</v>
      </c>
      <c r="D48" s="58">
        <f>SUM(D36:D42)</f>
        <v>16</v>
      </c>
      <c r="E48" s="59">
        <f t="shared" si="0"/>
        <v>-12.5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324</v>
      </c>
      <c r="B50" s="77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4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6</v>
      </c>
      <c r="E50" s="59">
        <f t="shared" si="0"/>
        <v>-33.333333333333329</v>
      </c>
    </row>
    <row r="51" spans="1:5" s="31" customFormat="1" ht="48.75" customHeight="1" x14ac:dyDescent="0.2">
      <c r="A51" s="75" t="s">
        <v>325</v>
      </c>
      <c r="B51" s="76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14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18</v>
      </c>
      <c r="E51" s="59">
        <f t="shared" si="0"/>
        <v>-22.222222222222229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2" t="s">
        <v>328</v>
      </c>
      <c r="B53" s="82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4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январь-октябрь 2025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67">
        <v>2025</v>
      </c>
      <c r="D8" s="67">
        <v>2024</v>
      </c>
      <c r="E8" s="67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24800</v>
      </c>
      <c r="D9" s="58">
        <f>'[1]Республика Алтай'!C4</f>
        <v>25084</v>
      </c>
      <c r="E9" s="59">
        <f t="shared" ref="E9:E14" si="0">C9*100/D9-100</f>
        <v>-1.1321958220379571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3354</v>
      </c>
      <c r="D10" s="58">
        <f>'[1]Республика Алтай'!E4</f>
        <v>3336</v>
      </c>
      <c r="E10" s="59">
        <f t="shared" si="0"/>
        <v>0.53956834532374387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3154</v>
      </c>
      <c r="D11" s="58">
        <f>'[1]Республика Алтай'!G4</f>
        <v>2905</v>
      </c>
      <c r="E11" s="59">
        <f t="shared" si="0"/>
        <v>8.5714285714285694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1470</v>
      </c>
      <c r="D12" s="58">
        <f>'[1]Республика Алтай'!I4</f>
        <v>1482</v>
      </c>
      <c r="E12" s="59">
        <f t="shared" si="0"/>
        <v>-0.80971659919028127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1225</v>
      </c>
      <c r="D13" s="58">
        <f>'[1]Республика Алтай'!K4</f>
        <v>1242</v>
      </c>
      <c r="E13" s="59">
        <f t="shared" si="0"/>
        <v>-1.3687600644122426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5499</v>
      </c>
      <c r="D14" s="58">
        <f>'[1]Республика Алтай'!M4</f>
        <v>5561</v>
      </c>
      <c r="E14" s="59">
        <f t="shared" si="0"/>
        <v>-1.1149073907570539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3811</v>
      </c>
      <c r="D15" s="58">
        <f>'[1]Республика Алтай'!O4</f>
        <v>4116</v>
      </c>
      <c r="E15" s="59">
        <f>C15*100/D15-100</f>
        <v>-7.4101068999028143</v>
      </c>
    </row>
    <row r="16" spans="1:137" ht="19.5" customHeight="1" x14ac:dyDescent="0.2">
      <c r="A16" s="60"/>
      <c r="B16" s="60" t="s">
        <v>101</v>
      </c>
      <c r="C16" s="61">
        <f>C15/C14*100</f>
        <v>69.30350972904165</v>
      </c>
      <c r="D16" s="61">
        <f>D15/D14*100</f>
        <v>74.015464844452438</v>
      </c>
      <c r="E16" s="62">
        <f>C16*100/D16-100</f>
        <v>-6.3661764812437696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855</v>
      </c>
      <c r="D17" s="58">
        <f>'[1]Республика Алтай'!Q4</f>
        <v>859</v>
      </c>
      <c r="E17" s="59">
        <f t="shared" ref="E17:E19" si="1">C17*100/D17-100</f>
        <v>-0.46565774155995143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918</v>
      </c>
      <c r="D18" s="58">
        <f>'[1]Республика Алтай'!S4</f>
        <v>854</v>
      </c>
      <c r="E18" s="59">
        <f t="shared" si="1"/>
        <v>7.494145199063226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71</v>
      </c>
      <c r="D19" s="58">
        <f>'[1]Республика Алтай'!U4</f>
        <v>82</v>
      </c>
      <c r="E19" s="59">
        <f t="shared" si="1"/>
        <v>-13.41463414634147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63</v>
      </c>
      <c r="D20" s="58">
        <f>'[1]Республика Алтай'!W4</f>
        <v>74</v>
      </c>
      <c r="E20" s="59">
        <f>C20*100/D20-100</f>
        <v>-14.86486486486487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67">
        <v>2025</v>
      </c>
      <c r="D22" s="67">
        <v>2024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6600</v>
      </c>
      <c r="D23" s="58">
        <f>'[1]Республика Алтай'!Y4</f>
        <v>6867</v>
      </c>
      <c r="E23" s="59">
        <f>C23*100/D23-100</f>
        <v>-3.8881607688947071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1130</v>
      </c>
      <c r="D24" s="58">
        <f>'[1]Республика Алтай'!AA4</f>
        <v>1177</v>
      </c>
      <c r="E24" s="59">
        <f t="shared" ref="E24:E29" si="2">C24*100/D24-100</f>
        <v>-3.9932030586236209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1049</v>
      </c>
      <c r="D25" s="58">
        <f>'[1]Республика Алтай'!AC4</f>
        <v>1017</v>
      </c>
      <c r="E25" s="59">
        <f t="shared" si="2"/>
        <v>3.1465093411996037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229</v>
      </c>
      <c r="D26" s="58">
        <f>'[1]Республика Алтай'!AE4</f>
        <v>240</v>
      </c>
      <c r="E26" s="59">
        <f t="shared" si="2"/>
        <v>-4.5833333333333286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172</v>
      </c>
      <c r="D27" s="58">
        <f>'[1]Республика Алтай'!AG4</f>
        <v>200</v>
      </c>
      <c r="E27" s="59">
        <f t="shared" si="2"/>
        <v>-14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1590</v>
      </c>
      <c r="D28" s="58">
        <f>'[1]Республика Алтай'!AI4</f>
        <v>1650</v>
      </c>
      <c r="E28" s="59">
        <f t="shared" si="2"/>
        <v>-3.6363636363636402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897</v>
      </c>
      <c r="D29" s="58">
        <f>'[1]Республика Алтай'!AK4</f>
        <v>1010</v>
      </c>
      <c r="E29" s="59">
        <f t="shared" si="2"/>
        <v>-11.188118811881182</v>
      </c>
    </row>
    <row r="30" spans="1:5" ht="19.5" customHeight="1" x14ac:dyDescent="0.2">
      <c r="A30" s="60"/>
      <c r="B30" s="60" t="s">
        <v>101</v>
      </c>
      <c r="C30" s="61">
        <f>C29/C28*100</f>
        <v>56.415094339622641</v>
      </c>
      <c r="D30" s="61">
        <f>D29/D28*100</f>
        <v>61.212121212121204</v>
      </c>
      <c r="E30" s="62">
        <f>C30*100/D30-100</f>
        <v>-7.8367270689332997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125</v>
      </c>
      <c r="D31" s="58">
        <f>'[1]Республика Алтай'!AM4</f>
        <v>123</v>
      </c>
      <c r="E31" s="59">
        <f t="shared" ref="E31:E33" si="3">C31*100/D31-100</f>
        <v>1.6260162601626007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271</v>
      </c>
      <c r="D32" s="58">
        <f>'[1]Республика Алтай'!AO4</f>
        <v>234</v>
      </c>
      <c r="E32" s="59">
        <f t="shared" si="3"/>
        <v>15.811965811965806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19</v>
      </c>
      <c r="D33" s="58">
        <f>'[1]Республика Алтай'!AQ4</f>
        <v>26</v>
      </c>
      <c r="E33" s="59">
        <f t="shared" si="3"/>
        <v>-26.92307692307692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15</v>
      </c>
      <c r="D34" s="58">
        <f>'[1]Республика Алтай'!AS4</f>
        <v>24</v>
      </c>
      <c r="E34" s="59">
        <f>C34*100/D34-100</f>
        <v>-37.5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январь-октябрь 2025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3071</v>
      </c>
      <c r="D4" s="58">
        <f>'[2]Республика Алтай'!C4</f>
        <v>3075</v>
      </c>
      <c r="E4" s="59">
        <f t="shared" ref="E4:E15" si="0">C4*100/D4-100</f>
        <v>-0.13008130081300351</v>
      </c>
    </row>
    <row r="5" spans="1:5" ht="18.75" customHeight="1" x14ac:dyDescent="0.2">
      <c r="A5" s="68" t="s">
        <v>95</v>
      </c>
      <c r="B5" s="68"/>
      <c r="C5" s="58">
        <f>'[2]Республика Алтай'!D4</f>
        <v>165</v>
      </c>
      <c r="D5" s="58">
        <f>'[2]Республика Алтай'!E4</f>
        <v>193</v>
      </c>
      <c r="E5" s="59">
        <f t="shared" si="0"/>
        <v>-14.507772020725383</v>
      </c>
    </row>
    <row r="6" spans="1:5" ht="36.75" customHeight="1" x14ac:dyDescent="0.2">
      <c r="A6" s="68" t="s">
        <v>96</v>
      </c>
      <c r="B6" s="68"/>
      <c r="C6" s="58">
        <f>'[2]Республика Алтай'!F4</f>
        <v>138</v>
      </c>
      <c r="D6" s="58">
        <f>'[2]Республика Алтай'!G4</f>
        <v>162</v>
      </c>
      <c r="E6" s="59">
        <f t="shared" si="0"/>
        <v>-14.81481481481481</v>
      </c>
    </row>
    <row r="7" spans="1:5" ht="18.75" customHeight="1" x14ac:dyDescent="0.2">
      <c r="A7" s="68" t="s">
        <v>97</v>
      </c>
      <c r="B7" s="68"/>
      <c r="C7" s="58">
        <f>'[2]Республика Алтай'!H4</f>
        <v>353</v>
      </c>
      <c r="D7" s="58">
        <f>'[2]Республика Алтай'!I4</f>
        <v>287</v>
      </c>
      <c r="E7" s="59">
        <f t="shared" si="0"/>
        <v>22.99651567944251</v>
      </c>
    </row>
    <row r="8" spans="1:5" ht="42" customHeight="1" x14ac:dyDescent="0.2">
      <c r="A8" s="68" t="s">
        <v>98</v>
      </c>
      <c r="B8" s="68"/>
      <c r="C8" s="58">
        <f>'[2]Республика Алтай'!J4</f>
        <v>300</v>
      </c>
      <c r="D8" s="58">
        <f>'[2]Республика Алтай'!K4</f>
        <v>224</v>
      </c>
      <c r="E8" s="59">
        <f t="shared" si="0"/>
        <v>33.928571428571416</v>
      </c>
    </row>
    <row r="9" spans="1:5" ht="18.75" customHeight="1" x14ac:dyDescent="0.2">
      <c r="A9" s="68" t="s">
        <v>99</v>
      </c>
      <c r="B9" s="68"/>
      <c r="C9" s="58">
        <f>'[2]Республика Алтай'!L4</f>
        <v>778</v>
      </c>
      <c r="D9" s="58">
        <f>'[2]Республика Алтай'!M4</f>
        <v>774</v>
      </c>
      <c r="E9" s="59">
        <f t="shared" si="0"/>
        <v>0.51679586563307112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578</v>
      </c>
      <c r="D10" s="58">
        <f>'[2]Республика Алтай'!O4</f>
        <v>557</v>
      </c>
      <c r="E10" s="59">
        <f t="shared" si="0"/>
        <v>3.770197486535011</v>
      </c>
    </row>
    <row r="11" spans="1:5" ht="19.5" customHeight="1" x14ac:dyDescent="0.2">
      <c r="A11" s="60"/>
      <c r="B11" s="60" t="s">
        <v>101</v>
      </c>
      <c r="C11" s="61">
        <f>C10/C9*100</f>
        <v>74.293059125964007</v>
      </c>
      <c r="D11" s="61">
        <f>D10/D9*100</f>
        <v>71.963824289405693</v>
      </c>
      <c r="E11" s="62">
        <f>C11*100/D11-100</f>
        <v>3.2366746202803114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190</v>
      </c>
      <c r="D12" s="58">
        <f>'[2]Республика Алтай'!Q4</f>
        <v>181</v>
      </c>
      <c r="E12" s="59">
        <f t="shared" si="0"/>
        <v>4.9723756906077341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140</v>
      </c>
      <c r="D13" s="58">
        <f>'[2]Республика Алтай'!S4</f>
        <v>131</v>
      </c>
      <c r="E13" s="59">
        <f t="shared" si="0"/>
        <v>6.8702290076335828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31</v>
      </c>
      <c r="D14" s="58">
        <f>'[2]Республика Алтай'!U4</f>
        <v>38</v>
      </c>
      <c r="E14" s="59">
        <f t="shared" si="0"/>
        <v>-18.421052631578945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28</v>
      </c>
      <c r="D15" s="58">
        <f>'[2]Республика Алтай'!W4</f>
        <v>34</v>
      </c>
      <c r="E15" s="59">
        <f t="shared" si="0"/>
        <v>-17.647058823529406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январь-октябрь 2025</v>
      </c>
      <c r="B1" s="72"/>
      <c r="C1" s="72"/>
      <c r="D1" s="72"/>
      <c r="E1" s="72"/>
    </row>
    <row r="2" spans="1:5" ht="21" customHeight="1" x14ac:dyDescent="0.2">
      <c r="A2" s="70" t="s">
        <v>152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12141</v>
      </c>
      <c r="D4" s="58">
        <f>'[3]Республика Алтай'!C4</f>
        <v>12429</v>
      </c>
      <c r="E4" s="59">
        <f t="shared" ref="E4:E10" si="0">C4*100/D4-100</f>
        <v>-2.3171614771904387</v>
      </c>
    </row>
    <row r="5" spans="1:5" ht="19.5" customHeight="1" x14ac:dyDescent="0.2">
      <c r="A5" s="68" t="s">
        <v>95</v>
      </c>
      <c r="B5" s="68"/>
      <c r="C5" s="58">
        <f>'[3]Республика Алтай'!D4</f>
        <v>1669</v>
      </c>
      <c r="D5" s="58">
        <f>'[3]Республика Алтай'!E4</f>
        <v>1646</v>
      </c>
      <c r="E5" s="59">
        <f t="shared" si="0"/>
        <v>1.3973268529769172</v>
      </c>
    </row>
    <row r="6" spans="1:5" ht="33.75" customHeight="1" x14ac:dyDescent="0.2">
      <c r="A6" s="68" t="s">
        <v>96</v>
      </c>
      <c r="B6" s="68"/>
      <c r="C6" s="58">
        <f>'[3]Республика Алтай'!F4</f>
        <v>1572</v>
      </c>
      <c r="D6" s="58">
        <f>'[3]Республика Алтай'!G4</f>
        <v>1437</v>
      </c>
      <c r="E6" s="59">
        <f t="shared" si="0"/>
        <v>9.3945720250521987</v>
      </c>
    </row>
    <row r="7" spans="1:5" ht="19.5" customHeight="1" x14ac:dyDescent="0.2">
      <c r="A7" s="68" t="s">
        <v>97</v>
      </c>
      <c r="B7" s="68"/>
      <c r="C7" s="58">
        <f>'[3]Республика Алтай'!H4</f>
        <v>803</v>
      </c>
      <c r="D7" s="58">
        <f>'[3]Республика Алтай'!I4</f>
        <v>819</v>
      </c>
      <c r="E7" s="59">
        <f t="shared" si="0"/>
        <v>-1.9536019536019467</v>
      </c>
    </row>
    <row r="8" spans="1:5" ht="35.25" customHeight="1" x14ac:dyDescent="0.2">
      <c r="A8" s="68" t="s">
        <v>98</v>
      </c>
      <c r="B8" s="68"/>
      <c r="C8" s="58">
        <f>'[3]Республика Алтай'!J4</f>
        <v>688</v>
      </c>
      <c r="D8" s="58">
        <f>'[3]Республика Алтай'!K4</f>
        <v>687</v>
      </c>
      <c r="E8" s="59">
        <f t="shared" si="0"/>
        <v>0.14556040756913546</v>
      </c>
    </row>
    <row r="9" spans="1:5" ht="19.5" customHeight="1" x14ac:dyDescent="0.2">
      <c r="A9" s="68" t="s">
        <v>99</v>
      </c>
      <c r="B9" s="68"/>
      <c r="C9" s="58">
        <f>'[3]Республика Алтай'!L4</f>
        <v>2536</v>
      </c>
      <c r="D9" s="58">
        <f>'[3]Республика Алтай'!M4</f>
        <v>2554</v>
      </c>
      <c r="E9" s="59">
        <f t="shared" si="0"/>
        <v>-0.70477682067345881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1723</v>
      </c>
      <c r="D10" s="58">
        <f>'[3]Республика Алтай'!O4</f>
        <v>1842</v>
      </c>
      <c r="E10" s="59">
        <f t="shared" si="0"/>
        <v>-6.4603691639522225</v>
      </c>
    </row>
    <row r="11" spans="1:5" ht="19.5" customHeight="1" x14ac:dyDescent="0.2">
      <c r="A11" s="60"/>
      <c r="B11" s="60" t="s">
        <v>101</v>
      </c>
      <c r="C11" s="61">
        <f>C10/C9*100</f>
        <v>67.941640378548897</v>
      </c>
      <c r="D11" s="61">
        <f>D10/D9*100</f>
        <v>72.122161315583398</v>
      </c>
      <c r="E11" s="62">
        <f>C11*100/D11-100</f>
        <v>-5.7964443394061362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461</v>
      </c>
      <c r="D12" s="58">
        <f>'[3]Республика Алтай'!Q4</f>
        <v>454</v>
      </c>
      <c r="E12" s="59">
        <f t="shared" ref="E12:E15" si="1">C12*100/D12-100</f>
        <v>1.5418502202643225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442</v>
      </c>
      <c r="D13" s="58">
        <f>'[3]Республика Алтай'!S4</f>
        <v>386</v>
      </c>
      <c r="E13" s="59">
        <f t="shared" si="1"/>
        <v>14.507772020725383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7</v>
      </c>
      <c r="D14" s="58">
        <f>'[3]Республика Алтай'!U4</f>
        <v>15</v>
      </c>
      <c r="E14" s="59">
        <f t="shared" si="1"/>
        <v>-53.333333333333336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7</v>
      </c>
      <c r="D15" s="58">
        <f>'[3]Республика Алтай'!W4</f>
        <v>13</v>
      </c>
      <c r="E15" s="59">
        <f t="shared" si="1"/>
        <v>-46.153846153846153</v>
      </c>
    </row>
    <row r="16" spans="1:5" ht="15.75" x14ac:dyDescent="0.2">
      <c r="A16" s="69" t="s">
        <v>153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989</v>
      </c>
      <c r="D18" s="58">
        <f>'[3]Республика Алтай'!Y4</f>
        <v>964</v>
      </c>
      <c r="E18" s="59">
        <f t="shared" ref="E18:E24" si="2">C18*100/D18-100</f>
        <v>2.5933609958506167</v>
      </c>
    </row>
    <row r="19" spans="1:5" ht="20.25" x14ac:dyDescent="0.2">
      <c r="A19" s="68" t="s">
        <v>95</v>
      </c>
      <c r="B19" s="68"/>
      <c r="C19" s="58">
        <f>'[3]Республика Алтай'!Z4</f>
        <v>148</v>
      </c>
      <c r="D19" s="58">
        <f>'[3]Республика Алтай'!AA4</f>
        <v>157</v>
      </c>
      <c r="E19" s="59">
        <f t="shared" si="2"/>
        <v>-5.7324840764331242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122</v>
      </c>
      <c r="D20" s="58">
        <f>'[3]Республика Алтай'!AC4</f>
        <v>99</v>
      </c>
      <c r="E20" s="59">
        <f t="shared" si="2"/>
        <v>23.232323232323239</v>
      </c>
    </row>
    <row r="21" spans="1:5" ht="20.25" x14ac:dyDescent="0.2">
      <c r="A21" s="68" t="s">
        <v>97</v>
      </c>
      <c r="B21" s="68"/>
      <c r="C21" s="58">
        <f>'[3]Республика Алтай'!AD4</f>
        <v>245</v>
      </c>
      <c r="D21" s="58">
        <f>'[3]Республика Алтай'!AE4</f>
        <v>297</v>
      </c>
      <c r="E21" s="59">
        <f t="shared" si="2"/>
        <v>-17.508417508417509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240</v>
      </c>
      <c r="D22" s="58">
        <f>'[3]Республика Алтай'!AG4</f>
        <v>243</v>
      </c>
      <c r="E22" s="59">
        <f t="shared" si="2"/>
        <v>-1.2345679012345698</v>
      </c>
    </row>
    <row r="23" spans="1:5" ht="20.25" x14ac:dyDescent="0.2">
      <c r="A23" s="68" t="s">
        <v>99</v>
      </c>
      <c r="B23" s="68"/>
      <c r="C23" s="58">
        <f>'[3]Республика Алтай'!AH4</f>
        <v>144</v>
      </c>
      <c r="D23" s="58">
        <f>'[3]Республика Алтай'!AI4</f>
        <v>150</v>
      </c>
      <c r="E23" s="59">
        <f t="shared" si="2"/>
        <v>-4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86</v>
      </c>
      <c r="D24" s="58">
        <f>'[3]Республика Алтай'!AK4</f>
        <v>89</v>
      </c>
      <c r="E24" s="59">
        <f t="shared" si="2"/>
        <v>-3.3707865168539257</v>
      </c>
    </row>
    <row r="25" spans="1:5" ht="19.5" customHeight="1" x14ac:dyDescent="0.2">
      <c r="A25" s="60"/>
      <c r="B25" s="60" t="s">
        <v>101</v>
      </c>
      <c r="C25" s="61">
        <f>C24/C23*100</f>
        <v>59.722222222222221</v>
      </c>
      <c r="D25" s="61">
        <f>D24/D23*100</f>
        <v>59.333333333333336</v>
      </c>
      <c r="E25" s="62">
        <f>C25*100/D25-100</f>
        <v>0.65543071161047806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31</v>
      </c>
      <c r="D26" s="58">
        <f>'[3]Республика Алтай'!AM4</f>
        <v>39</v>
      </c>
      <c r="E26" s="59">
        <f t="shared" ref="E26:E29" si="3">C26*100/D26-100</f>
        <v>-20.512820512820511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42</v>
      </c>
      <c r="D27" s="58">
        <f>'[3]Республика Алтай'!AO4</f>
        <v>28</v>
      </c>
      <c r="E27" s="59">
        <f t="shared" si="3"/>
        <v>50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2</v>
      </c>
      <c r="D28" s="58">
        <f>'[3]Республика Алтай'!AQ4</f>
        <v>1</v>
      </c>
      <c r="E28" s="59">
        <f t="shared" si="3"/>
        <v>100</v>
      </c>
    </row>
    <row r="29" spans="1:5" ht="20.25" x14ac:dyDescent="0.2">
      <c r="A29" s="68" t="s">
        <v>105</v>
      </c>
      <c r="B29" s="68"/>
      <c r="C29" s="58">
        <f>'[3]Республика Алтай'!AR4</f>
        <v>2</v>
      </c>
      <c r="D29" s="58">
        <f>'[3]Республика Алтай'!AS4</f>
        <v>1</v>
      </c>
      <c r="E29" s="59">
        <f t="shared" si="3"/>
        <v>100</v>
      </c>
    </row>
    <row r="30" spans="1:5" ht="15.75" x14ac:dyDescent="0.2">
      <c r="A30" s="69" t="s">
        <v>154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2025</v>
      </c>
      <c r="D31" s="67">
        <v>2024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3005</v>
      </c>
      <c r="D32" s="58">
        <f>'[3]Республика Алтай'!AU4</f>
        <v>2790</v>
      </c>
      <c r="E32" s="59">
        <f t="shared" ref="E32:E38" si="4">C32*100/D32-100</f>
        <v>7.7060931899641645</v>
      </c>
    </row>
    <row r="33" spans="1:5" ht="20.25" x14ac:dyDescent="0.2">
      <c r="A33" s="68" t="s">
        <v>95</v>
      </c>
      <c r="B33" s="68"/>
      <c r="C33" s="58">
        <f>'[3]Республика Алтай'!AV4</f>
        <v>167</v>
      </c>
      <c r="D33" s="58">
        <f>'[3]Республика Алтай'!AW4</f>
        <v>162</v>
      </c>
      <c r="E33" s="59">
        <f t="shared" si="4"/>
        <v>3.0864197530864175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138</v>
      </c>
      <c r="D34" s="58">
        <f>'[3]Республика Алтай'!AY4</f>
        <v>139</v>
      </c>
      <c r="E34" s="59">
        <f t="shared" si="4"/>
        <v>-0.71942446043165376</v>
      </c>
    </row>
    <row r="35" spans="1:5" ht="20.25" x14ac:dyDescent="0.2">
      <c r="A35" s="68" t="s">
        <v>97</v>
      </c>
      <c r="B35" s="68"/>
      <c r="C35" s="58">
        <f>'[3]Республика Алтай'!AZ4</f>
        <v>172</v>
      </c>
      <c r="D35" s="58">
        <f>'[3]Республика Алтай'!BA4</f>
        <v>162</v>
      </c>
      <c r="E35" s="59">
        <f t="shared" si="4"/>
        <v>6.1728395061728349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166</v>
      </c>
      <c r="D36" s="58">
        <f>'[3]Республика Алтай'!BC4</f>
        <v>141</v>
      </c>
      <c r="E36" s="59">
        <f t="shared" si="4"/>
        <v>17.730496453900713</v>
      </c>
    </row>
    <row r="37" spans="1:5" ht="20.25" x14ac:dyDescent="0.2">
      <c r="A37" s="68" t="s">
        <v>99</v>
      </c>
      <c r="B37" s="68"/>
      <c r="C37" s="58">
        <f>'[3]Республика Алтай'!BD4</f>
        <v>982</v>
      </c>
      <c r="D37" s="58">
        <f>'[3]Республика Алтай'!BE4</f>
        <v>957</v>
      </c>
      <c r="E37" s="59">
        <f t="shared" si="4"/>
        <v>2.6123301985370944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660</v>
      </c>
      <c r="D38" s="58">
        <f>'[3]Республика Алтай'!BG4</f>
        <v>595</v>
      </c>
      <c r="E38" s="59">
        <f t="shared" si="4"/>
        <v>10.924369747899163</v>
      </c>
    </row>
    <row r="39" spans="1:5" ht="19.5" customHeight="1" x14ac:dyDescent="0.2">
      <c r="A39" s="60"/>
      <c r="B39" s="60" t="s">
        <v>101</v>
      </c>
      <c r="C39" s="61">
        <f>C38/C37*100</f>
        <v>67.209775967413449</v>
      </c>
      <c r="D39" s="61">
        <f>D38/D37*100</f>
        <v>62.173458725182861</v>
      </c>
      <c r="E39" s="62">
        <f>C39*100/D39-100</f>
        <v>8.1004295812011406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102</v>
      </c>
      <c r="D40" s="58">
        <f>'[3]Республика Алтай'!BI4</f>
        <v>115</v>
      </c>
      <c r="E40" s="59">
        <f t="shared" ref="E40:E41" si="5">C40*100/D40-100</f>
        <v>-11.304347826086953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194</v>
      </c>
      <c r="D41" s="58">
        <f>'[3]Республика Алтай'!BK4</f>
        <v>165</v>
      </c>
      <c r="E41" s="59">
        <f t="shared" si="5"/>
        <v>17.575757575757578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1</v>
      </c>
      <c r="D42" s="58">
        <f>'[3]Республика Алтай'!BM4</f>
        <v>0</v>
      </c>
      <c r="E42" s="59">
        <v>100</v>
      </c>
    </row>
    <row r="43" spans="1:5" ht="20.25" x14ac:dyDescent="0.2">
      <c r="A43" s="68" t="s">
        <v>105</v>
      </c>
      <c r="B43" s="68"/>
      <c r="C43" s="58">
        <f>'[3]Республика Алтай'!BN4</f>
        <v>1</v>
      </c>
      <c r="D43" s="58">
        <f>'[3]Республика Алтай'!BO4</f>
        <v>0</v>
      </c>
      <c r="E43" s="59">
        <v>100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январь-октябрь 2025</v>
      </c>
      <c r="B1" s="74"/>
      <c r="C1" s="74"/>
      <c r="D1" s="74"/>
      <c r="E1" s="74"/>
    </row>
    <row r="2" spans="1:5" ht="15.75" customHeight="1" x14ac:dyDescent="0.2">
      <c r="A2" s="69" t="s">
        <v>177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3374</v>
      </c>
      <c r="D4" s="58">
        <f>'[4]Республика Алтай'!C4</f>
        <v>3098</v>
      </c>
      <c r="E4" s="59">
        <f t="shared" ref="E4:E10" si="0">C4*100/D4-100</f>
        <v>8.9089735313105223</v>
      </c>
    </row>
    <row r="5" spans="1:5" ht="20.25" x14ac:dyDescent="0.2">
      <c r="A5" s="68" t="s">
        <v>95</v>
      </c>
      <c r="B5" s="68"/>
      <c r="C5" s="58">
        <f>'[4]Республика Алтай'!D4</f>
        <v>615</v>
      </c>
      <c r="D5" s="58">
        <f>'[4]Республика Алтай'!E4</f>
        <v>507</v>
      </c>
      <c r="E5" s="59">
        <f t="shared" si="0"/>
        <v>21.301775147928993</v>
      </c>
    </row>
    <row r="6" spans="1:5" ht="32.25" customHeight="1" x14ac:dyDescent="0.2">
      <c r="A6" s="68" t="s">
        <v>96</v>
      </c>
      <c r="B6" s="68"/>
      <c r="C6" s="58">
        <f>'[4]Республика Алтай'!F4</f>
        <v>565</v>
      </c>
      <c r="D6" s="58">
        <f>'[4]Республика Алтай'!G4</f>
        <v>468</v>
      </c>
      <c r="E6" s="59">
        <f t="shared" si="0"/>
        <v>20.726495726495727</v>
      </c>
    </row>
    <row r="7" spans="1:5" ht="20.25" x14ac:dyDescent="0.2">
      <c r="A7" s="68" t="s">
        <v>97</v>
      </c>
      <c r="B7" s="68"/>
      <c r="C7" s="58">
        <f>'[4]Республика Алтай'!H4</f>
        <v>24</v>
      </c>
      <c r="D7" s="58">
        <f>'[4]Республика Алтай'!I4</f>
        <v>34</v>
      </c>
      <c r="E7" s="59">
        <f t="shared" si="0"/>
        <v>-29.411764705882348</v>
      </c>
    </row>
    <row r="8" spans="1:5" ht="30" customHeight="1" x14ac:dyDescent="0.2">
      <c r="A8" s="68" t="s">
        <v>98</v>
      </c>
      <c r="B8" s="68"/>
      <c r="C8" s="58">
        <f>'[4]Республика Алтай'!J4</f>
        <v>10</v>
      </c>
      <c r="D8" s="58">
        <f>'[4]Республика Алтай'!K4</f>
        <v>26</v>
      </c>
      <c r="E8" s="59">
        <f t="shared" si="0"/>
        <v>-61.53846153846154</v>
      </c>
    </row>
    <row r="9" spans="1:5" ht="20.25" x14ac:dyDescent="0.2">
      <c r="A9" s="68" t="s">
        <v>99</v>
      </c>
      <c r="B9" s="68"/>
      <c r="C9" s="58">
        <f>'[4]Республика Алтай'!L4</f>
        <v>757</v>
      </c>
      <c r="D9" s="58">
        <f>'[4]Республика Алтай'!M4</f>
        <v>651</v>
      </c>
      <c r="E9" s="59">
        <f t="shared" si="0"/>
        <v>16.282642089093699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465</v>
      </c>
      <c r="D10" s="58">
        <f>'[4]Республика Алтай'!O4</f>
        <v>412</v>
      </c>
      <c r="E10" s="59">
        <f t="shared" si="0"/>
        <v>12.864077669902912</v>
      </c>
    </row>
    <row r="11" spans="1:5" ht="19.5" customHeight="1" x14ac:dyDescent="0.2">
      <c r="A11" s="60"/>
      <c r="B11" s="60" t="s">
        <v>101</v>
      </c>
      <c r="C11" s="61">
        <f>C10/C9*100</f>
        <v>61.426684280052847</v>
      </c>
      <c r="D11" s="61">
        <f>D10/D9*100</f>
        <v>63.287250384024574</v>
      </c>
      <c r="E11" s="62">
        <f>C11*100/D11-100</f>
        <v>-2.9398750817611443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77</v>
      </c>
      <c r="D12" s="58">
        <f>'[4]Республика Алтай'!Q4</f>
        <v>77</v>
      </c>
      <c r="E12" s="59">
        <f t="shared" ref="E12:E15" si="1">C12*100/D12-100</f>
        <v>0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168</v>
      </c>
      <c r="D13" s="58">
        <f>'[4]Республика Алтай'!S4</f>
        <v>193</v>
      </c>
      <c r="E13" s="59">
        <f t="shared" si="1"/>
        <v>-12.953367875647672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1</v>
      </c>
      <c r="D14" s="58">
        <f>'[4]Республика Алтай'!U4</f>
        <v>1</v>
      </c>
      <c r="E14" s="59">
        <f t="shared" si="1"/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1</v>
      </c>
      <c r="D15" s="58">
        <f>'[4]Республика Алтай'!W4</f>
        <v>1</v>
      </c>
      <c r="E15" s="59">
        <f t="shared" si="1"/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178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2025</v>
      </c>
      <c r="D18" s="67">
        <v>2024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4671</v>
      </c>
      <c r="D19" s="58">
        <f>'[4]Республика Алтай'!Y4</f>
        <v>4394</v>
      </c>
      <c r="E19" s="59">
        <f t="shared" ref="E19:E25" si="2">C19*100/D19-100</f>
        <v>6.3040509786071937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452</v>
      </c>
      <c r="D20" s="58">
        <f>'[4]Республика Алтай'!AA4</f>
        <v>406</v>
      </c>
      <c r="E20" s="59">
        <f t="shared" si="2"/>
        <v>11.330049261083744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411</v>
      </c>
      <c r="D21" s="58">
        <f>'[4]Республика Алтай'!AC4</f>
        <v>373</v>
      </c>
      <c r="E21" s="59">
        <f t="shared" si="2"/>
        <v>10.187667560321714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299</v>
      </c>
      <c r="D22" s="58">
        <f>'[4]Республика Алтай'!AE4</f>
        <v>307</v>
      </c>
      <c r="E22" s="59">
        <f t="shared" si="2"/>
        <v>-2.6058631921824116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242</v>
      </c>
      <c r="D23" s="58">
        <f>'[4]Республика Алтай'!AG4</f>
        <v>274</v>
      </c>
      <c r="E23" s="59">
        <f t="shared" si="2"/>
        <v>-11.678832116788328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1018</v>
      </c>
      <c r="D24" s="58">
        <f>'[4]Республика Алтай'!AI4</f>
        <v>927</v>
      </c>
      <c r="E24" s="59">
        <f t="shared" si="2"/>
        <v>9.8166127292340946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788</v>
      </c>
      <c r="D25" s="58">
        <f>'[4]Республика Алтай'!AK4</f>
        <v>840</v>
      </c>
      <c r="E25" s="59">
        <f t="shared" si="2"/>
        <v>-6.1904761904761898</v>
      </c>
    </row>
    <row r="26" spans="1:5" ht="19.5" customHeight="1" x14ac:dyDescent="0.2">
      <c r="A26" s="60"/>
      <c r="B26" s="60" t="s">
        <v>101</v>
      </c>
      <c r="C26" s="61">
        <f>C25/C24*100</f>
        <v>77.40667976424362</v>
      </c>
      <c r="D26" s="61">
        <f>D25/D24*100</f>
        <v>90.614886731391593</v>
      </c>
      <c r="E26" s="62">
        <f>C26*100/D26-100</f>
        <v>-14.57619983160258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126</v>
      </c>
      <c r="D27" s="58">
        <f>'[4]Республика Алтай'!AM4</f>
        <v>121</v>
      </c>
      <c r="E27" s="59">
        <f t="shared" ref="E27:E30" si="3">C27*100/D27-100</f>
        <v>4.1322314049586737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142</v>
      </c>
      <c r="D28" s="58">
        <f>'[4]Республика Алтай'!AO4</f>
        <v>114</v>
      </c>
      <c r="E28" s="59">
        <f t="shared" si="3"/>
        <v>24.561403508771932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5</v>
      </c>
      <c r="D29" s="58">
        <f>'[4]Республика Алтай'!AQ4</f>
        <v>12</v>
      </c>
      <c r="E29" s="59">
        <f t="shared" si="3"/>
        <v>-58.333333333333336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5</v>
      </c>
      <c r="D30" s="58">
        <f>'[4]Республика Алтай'!AS4</f>
        <v>11</v>
      </c>
      <c r="E30" s="59">
        <f t="shared" si="3"/>
        <v>-54.545454545454547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42</vt:i4>
      </vt:variant>
    </vt:vector>
  </HeadingPairs>
  <TitlesOfParts>
    <vt:vector size="54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1'!Основные_20результаты_20работы_202011_2012_20квартал_10</vt:lpstr>
      <vt:lpstr>'Республика Алтай 2'!Основные_20результаты_20работы_202011_2012_20квартал_10</vt:lpstr>
      <vt:lpstr>'Республика Алтай 3'!Основные_20результаты_20работы_202011_2012_20квартал_10</vt:lpstr>
      <vt:lpstr>'Республика Алтай 1'!Основные_20результаты_20работы_202011_2012_20квартал_11</vt:lpstr>
      <vt:lpstr>'Республика Алтай 2'!Основные_20результаты_20работы_202011_2012_20квартал_11</vt:lpstr>
      <vt:lpstr>'Республика Алтай 3'!Основные_20результаты_20работы_202011_2012_20квартал_11</vt:lpstr>
      <vt:lpstr>'Республика Алтай 1'!Основные_20результаты_20работы_202011_2012_20квартал_12</vt:lpstr>
      <vt:lpstr>'Республика Алтай 2'!Основные_20результаты_20работы_202011_2012_20квартал_12</vt:lpstr>
      <vt:lpstr>'Республика Алтай 3'!Основные_20результаты_20работы_202011_2012_20квартал_12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  <vt:lpstr>'Республика Алтай 1'!Основные_20результаты_20работы_202011_2012_20квартал_9</vt:lpstr>
      <vt:lpstr>'Республика Алтай 2'!Основные_20результаты_20работы_202011_2012_20квартал_9</vt:lpstr>
      <vt:lpstr>'Республика Алтай 3'!Основные_20результаты_20работы_202011_2012_20квартал_9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2025-11-12T03:24:44Z</dcterms:modified>
</cp:coreProperties>
</file>